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kanrisya\Desktop\"/>
    </mc:Choice>
  </mc:AlternateContent>
  <bookViews>
    <workbookView xWindow="0" yWindow="0" windowWidth="18000" windowHeight="4320"/>
  </bookViews>
  <sheets>
    <sheet name="教職員退職手当簡易計算シート" sheetId="4" r:id="rId1"/>
    <sheet name="定年前早期退職者の給料月額の割増率表" sheetId="5" r:id="rId2"/>
    <sheet name="支給率表" sheetId="6" r:id="rId3"/>
    <sheet name="調整額表" sheetId="3" r:id="rId4"/>
  </sheets>
  <calcPr calcId="152511"/>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6" i="6"/>
  <c r="F26" i="4" l="1"/>
  <c r="F16" i="4"/>
  <c r="F31" i="4" l="1"/>
  <c r="F23" i="4"/>
  <c r="F68" i="4"/>
  <c r="F65" i="4"/>
  <c r="F62" i="4"/>
  <c r="F59" i="4"/>
  <c r="F53" i="4"/>
  <c r="F56" i="4"/>
  <c r="F46" i="4"/>
  <c r="F43" i="4"/>
  <c r="F40" i="4"/>
  <c r="F37" i="4"/>
  <c r="F34" i="4"/>
  <c r="E96" i="4"/>
  <c r="G94" i="4"/>
  <c r="G92" i="4"/>
  <c r="G9" i="4"/>
  <c r="E81" i="4" l="1"/>
  <c r="G75" i="4"/>
  <c r="B81" i="4"/>
  <c r="G81" i="4"/>
  <c r="B102" i="4"/>
  <c r="G90" i="4"/>
  <c r="G86" i="4"/>
  <c r="G88" i="4"/>
  <c r="G96" i="4" l="1"/>
  <c r="D102" i="4" s="1"/>
  <c r="F102" i="4"/>
</calcChain>
</file>

<file path=xl/sharedStrings.xml><?xml version="1.0" encoding="utf-8"?>
<sst xmlns="http://schemas.openxmlformats.org/spreadsheetml/2006/main" count="249" uniqueCount="128">
  <si>
    <t>退職時給料月額（ｂ）</t>
    <rPh sb="0" eb="3">
      <t>タイショクジ</t>
    </rPh>
    <rPh sb="3" eb="5">
      <t>キュウリョウ</t>
    </rPh>
    <rPh sb="5" eb="7">
      <t>ゲツガク</t>
    </rPh>
    <phoneticPr fontId="2"/>
  </si>
  <si>
    <t>×</t>
    <phoneticPr fontId="2"/>
  </si>
  <si>
    <t>円</t>
    <rPh sb="0" eb="1">
      <t>エン</t>
    </rPh>
    <phoneticPr fontId="2"/>
  </si>
  <si>
    <t>基本額</t>
    <rPh sb="0" eb="3">
      <t>キホンガク</t>
    </rPh>
    <phoneticPr fontId="2"/>
  </si>
  <si>
    <t>月分　＝</t>
    <rPh sb="0" eb="1">
      <t>ツキ</t>
    </rPh>
    <rPh sb="1" eb="2">
      <t>ブン</t>
    </rPh>
    <phoneticPr fontId="2"/>
  </si>
  <si>
    <t>調整額</t>
    <rPh sb="0" eb="3">
      <t>チョウセイガク</t>
    </rPh>
    <phoneticPr fontId="2"/>
  </si>
  <si>
    <t>退職手当額</t>
    <rPh sb="0" eb="2">
      <t>タイショク</t>
    </rPh>
    <rPh sb="2" eb="4">
      <t>テアテ</t>
    </rPh>
    <rPh sb="4" eb="5">
      <t>ガク</t>
    </rPh>
    <phoneticPr fontId="2"/>
  </si>
  <si>
    <t>×</t>
    <phoneticPr fontId="2"/>
  </si>
  <si>
    <t>＝</t>
    <phoneticPr fontId="2"/>
  </si>
  <si>
    <t>A</t>
    <phoneticPr fontId="2"/>
  </si>
  <si>
    <t>B</t>
    <phoneticPr fontId="2"/>
  </si>
  <si>
    <t>円　</t>
    <rPh sb="0" eb="1">
      <t>エン</t>
    </rPh>
    <phoneticPr fontId="2"/>
  </si>
  <si>
    <t>円　　Ｂ</t>
    <rPh sb="0" eb="1">
      <t>エン</t>
    </rPh>
    <phoneticPr fontId="2"/>
  </si>
  <si>
    <t>円＋</t>
    <rPh sb="0" eb="1">
      <t>エン</t>
    </rPh>
    <phoneticPr fontId="2"/>
  </si>
  <si>
    <t>円=</t>
    <rPh sb="0" eb="1">
      <t>エン</t>
    </rPh>
    <phoneticPr fontId="2"/>
  </si>
  <si>
    <t>支給率（ｄ）</t>
    <rPh sb="0" eb="3">
      <t>シキュウリツ</t>
    </rPh>
    <phoneticPr fontId="2"/>
  </si>
  <si>
    <t>勤続期間＝在職期間－除算期間</t>
    <rPh sb="0" eb="2">
      <t>キンゾク</t>
    </rPh>
    <rPh sb="2" eb="4">
      <t>キカン</t>
    </rPh>
    <rPh sb="5" eb="7">
      <t>ザイショク</t>
    </rPh>
    <rPh sb="7" eb="9">
      <t>キカン</t>
    </rPh>
    <rPh sb="10" eb="12">
      <t>ジョサン</t>
    </rPh>
    <rPh sb="12" eb="14">
      <t>キカン</t>
    </rPh>
    <phoneticPr fontId="2"/>
  </si>
  <si>
    <t>ア</t>
    <phoneticPr fontId="2"/>
  </si>
  <si>
    <t>イ</t>
    <phoneticPr fontId="2"/>
  </si>
  <si>
    <t>ウ</t>
    <phoneticPr fontId="2"/>
  </si>
  <si>
    <t>年　ａ</t>
    <rPh sb="0" eb="1">
      <t>ネン</t>
    </rPh>
    <phoneticPr fontId="2"/>
  </si>
  <si>
    <t>円　　</t>
    <rPh sb="0" eb="1">
      <t>エン</t>
    </rPh>
    <phoneticPr fontId="2"/>
  </si>
  <si>
    <t>％</t>
    <phoneticPr fontId="2"/>
  </si>
  <si>
    <t>　　　ｄ</t>
    <phoneticPr fontId="2"/>
  </si>
  <si>
    <t>円　 ｂ</t>
    <rPh sb="0" eb="1">
      <t>エン</t>
    </rPh>
    <phoneticPr fontId="2"/>
  </si>
  <si>
    <t>円　A</t>
    <rPh sb="0" eb="1">
      <t>エン</t>
    </rPh>
    <phoneticPr fontId="2"/>
  </si>
  <si>
    <t>（４）基本額を算定します。</t>
    <rPh sb="3" eb="5">
      <t>キホン</t>
    </rPh>
    <rPh sb="5" eb="6">
      <t>ガク</t>
    </rPh>
    <rPh sb="7" eb="9">
      <t>サンテイ</t>
    </rPh>
    <phoneticPr fontId="2"/>
  </si>
  <si>
    <t>　●除算期間</t>
    <rPh sb="2" eb="4">
      <t>ジョサン</t>
    </rPh>
    <rPh sb="4" eb="6">
      <t>キカン</t>
    </rPh>
    <phoneticPr fontId="2"/>
  </si>
  <si>
    <t>　休職等がある場合は，次のように計算してください。</t>
    <rPh sb="1" eb="3">
      <t>キュウショク</t>
    </rPh>
    <rPh sb="3" eb="4">
      <t>ナド</t>
    </rPh>
    <rPh sb="7" eb="9">
      <t>バアイ</t>
    </rPh>
    <rPh sb="11" eb="12">
      <t>ツギ</t>
    </rPh>
    <rPh sb="16" eb="18">
      <t>ケイサン</t>
    </rPh>
    <phoneticPr fontId="2"/>
  </si>
  <si>
    <t>　　①　全期間除算 ：専従休職，自己啓発休業（②に該当するもの以外），配偶者同行休業</t>
    <rPh sb="4" eb="7">
      <t>ゼンキカン</t>
    </rPh>
    <rPh sb="7" eb="9">
      <t>ジョサン</t>
    </rPh>
    <rPh sb="11" eb="13">
      <t>センジュウ</t>
    </rPh>
    <rPh sb="13" eb="15">
      <t>キュウショク</t>
    </rPh>
    <rPh sb="16" eb="18">
      <t>ジコ</t>
    </rPh>
    <rPh sb="18" eb="20">
      <t>ケイハツ</t>
    </rPh>
    <rPh sb="20" eb="22">
      <t>キュウギョウ</t>
    </rPh>
    <rPh sb="25" eb="27">
      <t>ガイトウ</t>
    </rPh>
    <rPh sb="31" eb="33">
      <t>イガイ</t>
    </rPh>
    <rPh sb="35" eb="38">
      <t>ハイグウシャ</t>
    </rPh>
    <rPh sb="38" eb="40">
      <t>ドウコウ</t>
    </rPh>
    <rPh sb="40" eb="42">
      <t>キュウギョウ</t>
    </rPh>
    <phoneticPr fontId="2"/>
  </si>
  <si>
    <t>　　　　　　　　　　　　　自己啓発休業（公務の能率的運営に特に資するもの）</t>
    <rPh sb="13" eb="15">
      <t>ジコ</t>
    </rPh>
    <rPh sb="15" eb="17">
      <t>ケイハツ</t>
    </rPh>
    <rPh sb="17" eb="19">
      <t>キュウギョウ</t>
    </rPh>
    <rPh sb="20" eb="22">
      <t>コウム</t>
    </rPh>
    <rPh sb="23" eb="26">
      <t>ノウリツテキ</t>
    </rPh>
    <rPh sb="26" eb="28">
      <t>ウンエイ</t>
    </rPh>
    <rPh sb="29" eb="30">
      <t>トク</t>
    </rPh>
    <rPh sb="31" eb="32">
      <t>シ</t>
    </rPh>
    <phoneticPr fontId="2"/>
  </si>
  <si>
    <t>　　③　３分の１除算：育児休業（子が１歳に達した日の属する月までの期間），育児短時間勤務</t>
    <rPh sb="5" eb="6">
      <t>ブン</t>
    </rPh>
    <rPh sb="8" eb="10">
      <t>ジョサン</t>
    </rPh>
    <rPh sb="11" eb="13">
      <t>イクジ</t>
    </rPh>
    <rPh sb="13" eb="15">
      <t>キュウギョウ</t>
    </rPh>
    <rPh sb="16" eb="17">
      <t>コ</t>
    </rPh>
    <rPh sb="19" eb="20">
      <t>サイ</t>
    </rPh>
    <rPh sb="21" eb="22">
      <t>タッ</t>
    </rPh>
    <rPh sb="24" eb="25">
      <t>ヒ</t>
    </rPh>
    <rPh sb="26" eb="27">
      <t>ゾク</t>
    </rPh>
    <rPh sb="29" eb="30">
      <t>ツキ</t>
    </rPh>
    <rPh sb="33" eb="35">
      <t>キカン</t>
    </rPh>
    <rPh sb="37" eb="39">
      <t>イクジ</t>
    </rPh>
    <rPh sb="39" eb="42">
      <t>タンジカン</t>
    </rPh>
    <rPh sb="42" eb="44">
      <t>キンム</t>
    </rPh>
    <phoneticPr fontId="2"/>
  </si>
  <si>
    <t>　　　　　　　　　　　　＊育児休業については，平成４年４月１日に引き続く場合。</t>
    <rPh sb="13" eb="15">
      <t>イクジ</t>
    </rPh>
    <rPh sb="15" eb="17">
      <t>キュウギョウ</t>
    </rPh>
    <rPh sb="23" eb="25">
      <t>ヘイセイ</t>
    </rPh>
    <rPh sb="26" eb="27">
      <t>ネン</t>
    </rPh>
    <rPh sb="28" eb="29">
      <t>ガツ</t>
    </rPh>
    <rPh sb="30" eb="31">
      <t>ニチ</t>
    </rPh>
    <rPh sb="32" eb="33">
      <t>ヒ</t>
    </rPh>
    <rPh sb="34" eb="35">
      <t>ツヅ</t>
    </rPh>
    <rPh sb="36" eb="38">
      <t>バアイ</t>
    </rPh>
    <phoneticPr fontId="2"/>
  </si>
  <si>
    <t>（３）退職事由，勤続期間による支給率を入力します。</t>
    <rPh sb="3" eb="5">
      <t>タイショク</t>
    </rPh>
    <rPh sb="5" eb="7">
      <t>ジユウ</t>
    </rPh>
    <rPh sb="8" eb="10">
      <t>キンゾク</t>
    </rPh>
    <rPh sb="10" eb="12">
      <t>キカン</t>
    </rPh>
    <rPh sb="15" eb="18">
      <t>シキュウリツ</t>
    </rPh>
    <rPh sb="19" eb="21">
      <t>ニュウリョク</t>
    </rPh>
    <phoneticPr fontId="2"/>
  </si>
  <si>
    <r>
      <t>３　基本額と調整額を合計し，</t>
    </r>
    <r>
      <rPr>
        <b/>
        <sz val="12"/>
        <rFont val="ＭＳ Ｐゴシック"/>
        <family val="3"/>
        <charset val="128"/>
      </rPr>
      <t>「退職手当額」</t>
    </r>
    <r>
      <rPr>
        <sz val="12"/>
        <rFont val="ＭＳ Ｐゴシック"/>
        <family val="3"/>
        <charset val="128"/>
      </rPr>
      <t>を算出します。</t>
    </r>
    <rPh sb="2" eb="5">
      <t>キホンガク</t>
    </rPh>
    <rPh sb="6" eb="8">
      <t>チョウセイ</t>
    </rPh>
    <rPh sb="8" eb="9">
      <t>ガク</t>
    </rPh>
    <rPh sb="10" eb="12">
      <t>ゴウケイ</t>
    </rPh>
    <rPh sb="15" eb="17">
      <t>タイショク</t>
    </rPh>
    <rPh sb="17" eb="19">
      <t>テアテ</t>
    </rPh>
    <rPh sb="19" eb="20">
      <t>ガク</t>
    </rPh>
    <rPh sb="22" eb="24">
      <t>サンシュツ</t>
    </rPh>
    <phoneticPr fontId="2"/>
  </si>
  <si>
    <t>１　まず，基本額を算出します。</t>
    <rPh sb="5" eb="8">
      <t>キホンガク</t>
    </rPh>
    <rPh sb="9" eb="11">
      <t>サンシュツ</t>
    </rPh>
    <phoneticPr fontId="2"/>
  </si>
  <si>
    <t>自己都合</t>
    <rPh sb="0" eb="2">
      <t>ジコ</t>
    </rPh>
    <rPh sb="2" eb="4">
      <t>ツゴウ</t>
    </rPh>
    <phoneticPr fontId="2"/>
  </si>
  <si>
    <t>公務外傷病</t>
    <rPh sb="0" eb="2">
      <t>コウム</t>
    </rPh>
    <rPh sb="2" eb="3">
      <t>ガイ</t>
    </rPh>
    <rPh sb="3" eb="5">
      <t>ショウビョウ</t>
    </rPh>
    <phoneticPr fontId="2"/>
  </si>
  <si>
    <t>応募・定年</t>
    <rPh sb="0" eb="2">
      <t>オウボ</t>
    </rPh>
    <rPh sb="3" eb="5">
      <t>テイネン</t>
    </rPh>
    <phoneticPr fontId="2"/>
  </si>
  <si>
    <t>調整額表</t>
    <rPh sb="0" eb="3">
      <t>チョウセイガク</t>
    </rPh>
    <rPh sb="3" eb="4">
      <t>ヒョウ</t>
    </rPh>
    <phoneticPr fontId="2"/>
  </si>
  <si>
    <t>　各給料表の在職級、管理職手当、在職年数等に応じて算出される調整額により退職手当が加算されます。調整額は、平成８年４月１日以降で各月ごとに属していた調整区分に応じて定められる調整月額の額の多いものから６０月分を合計します。</t>
    <rPh sb="1" eb="2">
      <t>カク</t>
    </rPh>
    <rPh sb="2" eb="5">
      <t>キュウリョウヒョウ</t>
    </rPh>
    <rPh sb="6" eb="8">
      <t>ザイショク</t>
    </rPh>
    <rPh sb="8" eb="9">
      <t>キュウ</t>
    </rPh>
    <rPh sb="10" eb="13">
      <t>カンリショク</t>
    </rPh>
    <rPh sb="13" eb="15">
      <t>テアテ</t>
    </rPh>
    <rPh sb="16" eb="18">
      <t>ザイショク</t>
    </rPh>
    <rPh sb="18" eb="20">
      <t>ネンスウ</t>
    </rPh>
    <rPh sb="20" eb="21">
      <t>トウ</t>
    </rPh>
    <rPh sb="22" eb="23">
      <t>オウ</t>
    </rPh>
    <rPh sb="25" eb="27">
      <t>サンシュツ</t>
    </rPh>
    <rPh sb="30" eb="33">
      <t>チョウセイガク</t>
    </rPh>
    <rPh sb="36" eb="38">
      <t>タイショク</t>
    </rPh>
    <rPh sb="38" eb="40">
      <t>テアテ</t>
    </rPh>
    <rPh sb="41" eb="43">
      <t>カサン</t>
    </rPh>
    <rPh sb="48" eb="51">
      <t>チョウセイガク</t>
    </rPh>
    <rPh sb="53" eb="55">
      <t>ヘイセイ</t>
    </rPh>
    <rPh sb="56" eb="57">
      <t>ネン</t>
    </rPh>
    <rPh sb="58" eb="59">
      <t>ガツ</t>
    </rPh>
    <rPh sb="60" eb="61">
      <t>ニチ</t>
    </rPh>
    <rPh sb="61" eb="63">
      <t>イコウ</t>
    </rPh>
    <rPh sb="64" eb="66">
      <t>カクゲツ</t>
    </rPh>
    <rPh sb="69" eb="70">
      <t>ゾク</t>
    </rPh>
    <rPh sb="74" eb="76">
      <t>チョウセイ</t>
    </rPh>
    <rPh sb="76" eb="78">
      <t>クブン</t>
    </rPh>
    <rPh sb="79" eb="80">
      <t>オウ</t>
    </rPh>
    <rPh sb="82" eb="83">
      <t>サダ</t>
    </rPh>
    <rPh sb="87" eb="89">
      <t>チョウセイ</t>
    </rPh>
    <rPh sb="89" eb="91">
      <t>ゲツガク</t>
    </rPh>
    <rPh sb="92" eb="93">
      <t>ガク</t>
    </rPh>
    <rPh sb="94" eb="95">
      <t>オオ</t>
    </rPh>
    <rPh sb="102" eb="104">
      <t>ガツブン</t>
    </rPh>
    <rPh sb="105" eb="107">
      <t>ゴウケイ</t>
    </rPh>
    <phoneticPr fontId="2"/>
  </si>
  <si>
    <t>調整区分　　　　　　　調整月額（円）</t>
    <rPh sb="0" eb="2">
      <t>チョウセイ</t>
    </rPh>
    <rPh sb="2" eb="4">
      <t>クブン</t>
    </rPh>
    <rPh sb="11" eb="13">
      <t>チョウセイ</t>
    </rPh>
    <rPh sb="13" eb="15">
      <t>ゲツガク</t>
    </rPh>
    <rPh sb="16" eb="17">
      <t>エン</t>
    </rPh>
    <phoneticPr fontId="2"/>
  </si>
  <si>
    <r>
      <t>第4号　　　　　　　　　　</t>
    </r>
    <r>
      <rPr>
        <b/>
        <sz val="11"/>
        <rFont val="ＭＳ Ｐゴシック"/>
        <family val="3"/>
        <charset val="128"/>
      </rPr>
      <t>４３，３５０</t>
    </r>
    <rPh sb="0" eb="2">
      <t>ダイヨン</t>
    </rPh>
    <rPh sb="2" eb="3">
      <t>ゴウ</t>
    </rPh>
    <phoneticPr fontId="2"/>
  </si>
  <si>
    <r>
      <t>第6号　　　</t>
    </r>
    <r>
      <rPr>
        <b/>
        <sz val="11"/>
        <rFont val="ＭＳ Ｐゴシック"/>
        <family val="3"/>
        <charset val="128"/>
      </rPr>
      <t>２７，１００</t>
    </r>
    <rPh sb="0" eb="2">
      <t>ダイロク</t>
    </rPh>
    <rPh sb="2" eb="3">
      <t>ゴウ</t>
    </rPh>
    <phoneticPr fontId="2"/>
  </si>
  <si>
    <t>研究職</t>
    <rPh sb="0" eb="3">
      <t>ケンキュウショク</t>
    </rPh>
    <phoneticPr fontId="2"/>
  </si>
  <si>
    <t>給料表</t>
    <rPh sb="0" eb="2">
      <t>キュウリョウ</t>
    </rPh>
    <rPh sb="2" eb="3">
      <t>ヒョウ</t>
    </rPh>
    <phoneticPr fontId="2"/>
  </si>
  <si>
    <t>管理職手当</t>
    <rPh sb="0" eb="3">
      <t>カンリショク</t>
    </rPh>
    <rPh sb="3" eb="5">
      <t>テアテ</t>
    </rPh>
    <phoneticPr fontId="2"/>
  </si>
  <si>
    <t>医療職　　（二）</t>
    <rPh sb="0" eb="3">
      <t>イリョウショク</t>
    </rPh>
    <rPh sb="6" eb="7">
      <t>ニ</t>
    </rPh>
    <phoneticPr fontId="2"/>
  </si>
  <si>
    <t>給料表</t>
    <rPh sb="0" eb="3">
      <t>キュウリョウヒョウ</t>
    </rPh>
    <phoneticPr fontId="2"/>
  </si>
  <si>
    <t>9級</t>
    <rPh sb="1" eb="2">
      <t>キュウ</t>
    </rPh>
    <phoneticPr fontId="2"/>
  </si>
  <si>
    <t>8級</t>
    <rPh sb="1" eb="2">
      <t>キュウ</t>
    </rPh>
    <phoneticPr fontId="2"/>
  </si>
  <si>
    <t>7級</t>
    <rPh sb="1" eb="2">
      <t>キュウ</t>
    </rPh>
    <phoneticPr fontId="2"/>
  </si>
  <si>
    <t>6級</t>
    <rPh sb="1" eb="2">
      <t>キュウ</t>
    </rPh>
    <phoneticPr fontId="2"/>
  </si>
  <si>
    <t>5級</t>
    <rPh sb="1" eb="2">
      <t>キュウ</t>
    </rPh>
    <phoneticPr fontId="2"/>
  </si>
  <si>
    <t>4級</t>
    <rPh sb="1" eb="2">
      <t>キュウ</t>
    </rPh>
    <phoneticPr fontId="2"/>
  </si>
  <si>
    <t>3級</t>
    <rPh sb="1" eb="2">
      <t>キュウ</t>
    </rPh>
    <phoneticPr fontId="2"/>
  </si>
  <si>
    <t>5級（左記以外）</t>
    <rPh sb="1" eb="2">
      <t>キュウ</t>
    </rPh>
    <rPh sb="3" eb="5">
      <t>サキ</t>
    </rPh>
    <rPh sb="5" eb="7">
      <t>イガイ</t>
    </rPh>
    <phoneticPr fontId="2"/>
  </si>
  <si>
    <t>2級</t>
    <rPh sb="1" eb="2">
      <t>キュウ</t>
    </rPh>
    <phoneticPr fontId="2"/>
  </si>
  <si>
    <t>5級（課長補佐）</t>
    <rPh sb="1" eb="2">
      <t>キュウ</t>
    </rPh>
    <rPh sb="3" eb="5">
      <t>カチョウ</t>
    </rPh>
    <rPh sb="5" eb="7">
      <t>ホサ</t>
    </rPh>
    <phoneticPr fontId="2"/>
  </si>
  <si>
    <t>4級、3級</t>
    <rPh sb="1" eb="2">
      <t>キュウ</t>
    </rPh>
    <rPh sb="4" eb="5">
      <t>キュウ</t>
    </rPh>
    <phoneticPr fontId="2"/>
  </si>
  <si>
    <t>5級　　　　（左記以外）</t>
    <rPh sb="1" eb="2">
      <t>キュウ</t>
    </rPh>
    <rPh sb="7" eb="9">
      <t>サキ</t>
    </rPh>
    <rPh sb="9" eb="11">
      <t>イガイ</t>
    </rPh>
    <phoneticPr fontId="2"/>
  </si>
  <si>
    <t>高等学校教育職</t>
    <rPh sb="0" eb="2">
      <t>コウトウ</t>
    </rPh>
    <rPh sb="2" eb="4">
      <t>ガッコウ</t>
    </rPh>
    <rPh sb="4" eb="7">
      <t>キョウイクショク</t>
    </rPh>
    <phoneticPr fontId="2"/>
  </si>
  <si>
    <t>4級　　　　　（左記以外）</t>
    <rPh sb="1" eb="2">
      <t>キュウ</t>
    </rPh>
    <rPh sb="8" eb="10">
      <t>サキ</t>
    </rPh>
    <rPh sb="10" eb="12">
      <t>イガイ</t>
    </rPh>
    <phoneticPr fontId="2"/>
  </si>
  <si>
    <t>3級　　　　　（左記以外）</t>
    <rPh sb="1" eb="2">
      <t>キュウ</t>
    </rPh>
    <rPh sb="8" eb="10">
      <t>サキ</t>
    </rPh>
    <rPh sb="10" eb="12">
      <t>イガイ</t>
    </rPh>
    <phoneticPr fontId="2"/>
  </si>
  <si>
    <t>特2級</t>
    <rPh sb="0" eb="1">
      <t>トク</t>
    </rPh>
    <rPh sb="2" eb="3">
      <t>キュウ</t>
    </rPh>
    <phoneticPr fontId="2"/>
  </si>
  <si>
    <r>
      <rPr>
        <sz val="10"/>
        <rFont val="ＭＳ Ｐゴシック"/>
        <family val="3"/>
        <charset val="128"/>
      </rPr>
      <t>2級</t>
    </r>
    <r>
      <rPr>
        <sz val="9"/>
        <rFont val="ＭＳ Ｐゴシック"/>
        <family val="3"/>
        <charset val="128"/>
      </rPr>
      <t>　　　　　　（在職30年以上）</t>
    </r>
    <rPh sb="1" eb="2">
      <t>キュウ</t>
    </rPh>
    <rPh sb="9" eb="11">
      <t>ザイショク</t>
    </rPh>
    <rPh sb="13" eb="16">
      <t>ネンイジョウ</t>
    </rPh>
    <phoneticPr fontId="2"/>
  </si>
  <si>
    <t>2級　　　　　（左記以外）</t>
    <rPh sb="1" eb="2">
      <t>キュウ</t>
    </rPh>
    <rPh sb="8" eb="10">
      <t>サキ</t>
    </rPh>
    <rPh sb="10" eb="12">
      <t>イガイ</t>
    </rPh>
    <phoneticPr fontId="2"/>
  </si>
  <si>
    <r>
      <t>第7号　　　　　　　　　　　</t>
    </r>
    <r>
      <rPr>
        <b/>
        <sz val="11"/>
        <rFont val="ＭＳ Ｐゴシック"/>
        <family val="3"/>
        <charset val="128"/>
      </rPr>
      <t>２１，７００</t>
    </r>
    <rPh sb="0" eb="2">
      <t>ダイナナ</t>
    </rPh>
    <rPh sb="2" eb="3">
      <t>ゴウ</t>
    </rPh>
    <phoneticPr fontId="2"/>
  </si>
  <si>
    <t>1級</t>
    <rPh sb="1" eb="2">
      <t>キュウ</t>
    </rPh>
    <phoneticPr fontId="2"/>
  </si>
  <si>
    <t>期末勤勉役職加算</t>
    <rPh sb="0" eb="2">
      <t>キマツ</t>
    </rPh>
    <rPh sb="2" eb="4">
      <t>キンベン</t>
    </rPh>
    <rPh sb="4" eb="6">
      <t>ヤクショク</t>
    </rPh>
    <rPh sb="6" eb="8">
      <t>カサン</t>
    </rPh>
    <phoneticPr fontId="2"/>
  </si>
  <si>
    <t>15,10</t>
    <phoneticPr fontId="2"/>
  </si>
  <si>
    <t>4種</t>
    <rPh sb="1" eb="2">
      <t>シュ</t>
    </rPh>
    <phoneticPr fontId="2"/>
  </si>
  <si>
    <t>4種、5種</t>
    <rPh sb="1" eb="2">
      <t>シュ</t>
    </rPh>
    <rPh sb="4" eb="5">
      <t>シュ</t>
    </rPh>
    <phoneticPr fontId="2"/>
  </si>
  <si>
    <t>6種</t>
    <rPh sb="1" eb="2">
      <t>シュ</t>
    </rPh>
    <phoneticPr fontId="2"/>
  </si>
  <si>
    <t>小中学校教育職</t>
    <rPh sb="0" eb="4">
      <t>ショウチュウガッコウ</t>
    </rPh>
    <rPh sb="4" eb="7">
      <t>キョウイクショク</t>
    </rPh>
    <phoneticPr fontId="2"/>
  </si>
  <si>
    <r>
      <t>第5号　　　　　　　　　　　　　　　　　　</t>
    </r>
    <r>
      <rPr>
        <b/>
        <sz val="11"/>
        <rFont val="ＭＳ Ｐゴシック"/>
        <family val="3"/>
        <charset val="128"/>
      </rPr>
      <t>３２，５００</t>
    </r>
    <rPh sb="0" eb="2">
      <t>ダイゴ</t>
    </rPh>
    <rPh sb="2" eb="3">
      <t>ゴウ</t>
    </rPh>
    <phoneticPr fontId="2"/>
  </si>
  <si>
    <t>15,10</t>
    <phoneticPr fontId="2"/>
  </si>
  <si>
    <t>割増率</t>
    <rPh sb="0" eb="3">
      <t>ワリマシリツ</t>
    </rPh>
    <phoneticPr fontId="2"/>
  </si>
  <si>
    <t>退職時　　　　　　年度末年齢</t>
    <rPh sb="0" eb="3">
      <t>タイショクジ</t>
    </rPh>
    <rPh sb="9" eb="11">
      <t>ネンド</t>
    </rPh>
    <rPh sb="11" eb="12">
      <t>マツ</t>
    </rPh>
    <rPh sb="12" eb="14">
      <t>ネンレイ</t>
    </rPh>
    <phoneticPr fontId="2"/>
  </si>
  <si>
    <t>歳</t>
    <rPh sb="0" eb="1">
      <t>サイ</t>
    </rPh>
    <phoneticPr fontId="2"/>
  </si>
  <si>
    <t>※　定年の年齢が６３歳又は６５歳の場合は、それぞれ＋３歳、＋５歳してください。</t>
    <rPh sb="2" eb="4">
      <t>テイネン</t>
    </rPh>
    <rPh sb="5" eb="7">
      <t>ネンレイ</t>
    </rPh>
    <rPh sb="10" eb="11">
      <t>サイ</t>
    </rPh>
    <rPh sb="11" eb="12">
      <t>マタ</t>
    </rPh>
    <rPh sb="15" eb="16">
      <t>サイ</t>
    </rPh>
    <rPh sb="17" eb="19">
      <t>バアイ</t>
    </rPh>
    <rPh sb="27" eb="28">
      <t>サイ</t>
    </rPh>
    <rPh sb="31" eb="32">
      <t>サイ</t>
    </rPh>
    <phoneticPr fontId="2"/>
  </si>
  <si>
    <r>
      <t>第1号　　　</t>
    </r>
    <r>
      <rPr>
        <b/>
        <sz val="11"/>
        <rFont val="ＭＳ Ｐゴシック"/>
        <family val="3"/>
        <charset val="128"/>
      </rPr>
      <t>６５，０００</t>
    </r>
    <rPh sb="0" eb="2">
      <t>ダイイチ</t>
    </rPh>
    <rPh sb="2" eb="3">
      <t>ゴウ</t>
    </rPh>
    <phoneticPr fontId="2"/>
  </si>
  <si>
    <r>
      <t>第2号　　</t>
    </r>
    <r>
      <rPr>
        <b/>
        <sz val="11"/>
        <rFont val="ＭＳ Ｐゴシック"/>
        <family val="3"/>
        <charset val="128"/>
      </rPr>
      <t>５９，５５０</t>
    </r>
    <rPh sb="0" eb="2">
      <t>ダイニ</t>
    </rPh>
    <rPh sb="2" eb="3">
      <t>ゴウ</t>
    </rPh>
    <phoneticPr fontId="2"/>
  </si>
  <si>
    <r>
      <t>第3号　　</t>
    </r>
    <r>
      <rPr>
        <b/>
        <sz val="11"/>
        <rFont val="ＭＳ Ｐゴシック"/>
        <family val="3"/>
        <charset val="128"/>
      </rPr>
      <t>５４，１５０</t>
    </r>
    <rPh sb="0" eb="2">
      <t>ダイサン</t>
    </rPh>
    <rPh sb="2" eb="3">
      <t>ゴウ</t>
    </rPh>
    <phoneticPr fontId="2"/>
  </si>
  <si>
    <t>1種</t>
    <rPh sb="1" eb="2">
      <t>シュ</t>
    </rPh>
    <phoneticPr fontId="2"/>
  </si>
  <si>
    <t>４種</t>
    <rPh sb="1" eb="2">
      <t>シュ</t>
    </rPh>
    <phoneticPr fontId="2"/>
  </si>
  <si>
    <t>役職加算</t>
    <rPh sb="0" eb="2">
      <t>ヤクショク</t>
    </rPh>
    <rPh sb="2" eb="4">
      <t>カサン</t>
    </rPh>
    <phoneticPr fontId="2"/>
  </si>
  <si>
    <t>２種，３種</t>
    <rPh sb="1" eb="2">
      <t>シュ</t>
    </rPh>
    <rPh sb="4" eb="5">
      <t>シュ</t>
    </rPh>
    <phoneticPr fontId="2"/>
  </si>
  <si>
    <t>定年前早期退職者の退職日給料月額の割増率</t>
    <rPh sb="0" eb="3">
      <t>テイネンマエ</t>
    </rPh>
    <rPh sb="3" eb="5">
      <t>ソウキ</t>
    </rPh>
    <rPh sb="5" eb="8">
      <t>タイショクシャ</t>
    </rPh>
    <rPh sb="9" eb="11">
      <t>タイショク</t>
    </rPh>
    <rPh sb="11" eb="13">
      <t>ニッキュウ</t>
    </rPh>
    <rPh sb="13" eb="14">
      <t>リョウ</t>
    </rPh>
    <rPh sb="14" eb="16">
      <t>ゲツガク</t>
    </rPh>
    <rPh sb="17" eb="20">
      <t>ワリマシリツ</t>
    </rPh>
    <phoneticPr fontId="2"/>
  </si>
  <si>
    <t>※　定年前１年の退職は２％です。</t>
    <rPh sb="2" eb="5">
      <t>テイネンマエ</t>
    </rPh>
    <rPh sb="5" eb="7">
      <t>イチネン</t>
    </rPh>
    <rPh sb="8" eb="10">
      <t>タイショク</t>
    </rPh>
    <phoneticPr fontId="2"/>
  </si>
  <si>
    <t>（定年の年齢が60歳の者で20年以上の勤務期間を有し、応募認定退職する場合）</t>
    <rPh sb="1" eb="3">
      <t>テイネン</t>
    </rPh>
    <rPh sb="4" eb="6">
      <t>ネンレイ</t>
    </rPh>
    <rPh sb="9" eb="10">
      <t>サイ</t>
    </rPh>
    <rPh sb="11" eb="12">
      <t>モノ</t>
    </rPh>
    <rPh sb="15" eb="16">
      <t>ネン</t>
    </rPh>
    <rPh sb="16" eb="18">
      <t>イジョウ</t>
    </rPh>
    <rPh sb="19" eb="21">
      <t>キンム</t>
    </rPh>
    <rPh sb="21" eb="23">
      <t>キカン</t>
    </rPh>
    <rPh sb="24" eb="25">
      <t>ユウ</t>
    </rPh>
    <rPh sb="27" eb="29">
      <t>オウボ</t>
    </rPh>
    <rPh sb="29" eb="31">
      <t>ニンテイ</t>
    </rPh>
    <rPh sb="31" eb="33">
      <t>タイショク</t>
    </rPh>
    <rPh sb="35" eb="37">
      <t>バアイ</t>
    </rPh>
    <phoneticPr fontId="2"/>
  </si>
  <si>
    <t>行政職</t>
    <rPh sb="0" eb="3">
      <t>ギョウセイショク</t>
    </rPh>
    <phoneticPr fontId="2"/>
  </si>
  <si>
    <t>技　能　　　労務職</t>
    <rPh sb="0" eb="1">
      <t>ワザ</t>
    </rPh>
    <rPh sb="2" eb="3">
      <t>ノウ</t>
    </rPh>
    <rPh sb="6" eb="8">
      <t>ロウム</t>
    </rPh>
    <rPh sb="8" eb="9">
      <t>ショク</t>
    </rPh>
    <phoneticPr fontId="2"/>
  </si>
  <si>
    <t>（簡易表：個々の事情により実際の調整額は異なる場合があります。）</t>
    <rPh sb="1" eb="3">
      <t>カンイ</t>
    </rPh>
    <rPh sb="3" eb="4">
      <t>ヒョウ</t>
    </rPh>
    <rPh sb="5" eb="7">
      <t>ココ</t>
    </rPh>
    <rPh sb="8" eb="10">
      <t>ジジョウ</t>
    </rPh>
    <rPh sb="13" eb="15">
      <t>ジッサイ</t>
    </rPh>
    <rPh sb="16" eb="19">
      <t>チョウセイガク</t>
    </rPh>
    <rPh sb="20" eb="21">
      <t>コト</t>
    </rPh>
    <rPh sb="23" eb="25">
      <t>バアイ</t>
    </rPh>
    <phoneticPr fontId="2"/>
  </si>
  <si>
    <t>　　このシートで教職員の退職手当を試算できます。</t>
    <rPh sb="8" eb="11">
      <t>キョウショクイン</t>
    </rPh>
    <rPh sb="12" eb="14">
      <t>タイショク</t>
    </rPh>
    <rPh sb="14" eb="16">
      <t>テアテ</t>
    </rPh>
    <rPh sb="17" eb="19">
      <t>シサン</t>
    </rPh>
    <phoneticPr fontId="2"/>
  </si>
  <si>
    <t>　　個々の事情により，実際の手当額と異なることがありますが，御了承ください　。</t>
    <rPh sb="2" eb="4">
      <t>ココ</t>
    </rPh>
    <rPh sb="5" eb="7">
      <t>ジジョウ</t>
    </rPh>
    <rPh sb="11" eb="13">
      <t>ジッサイ</t>
    </rPh>
    <rPh sb="14" eb="16">
      <t>テアテ</t>
    </rPh>
    <rPh sb="16" eb="17">
      <t>ガク</t>
    </rPh>
    <rPh sb="18" eb="19">
      <t>コト</t>
    </rPh>
    <rPh sb="30" eb="33">
      <t>ゴリョウショウ</t>
    </rPh>
    <phoneticPr fontId="2"/>
  </si>
  <si>
    <t>　●定年前早期退職者は，退職日給料月額の割増率を入力します。</t>
    <rPh sb="2" eb="5">
      <t>テイネンマエ</t>
    </rPh>
    <rPh sb="5" eb="7">
      <t>ソウキ</t>
    </rPh>
    <rPh sb="7" eb="9">
      <t>タイショク</t>
    </rPh>
    <rPh sb="9" eb="10">
      <t>シャ</t>
    </rPh>
    <rPh sb="12" eb="15">
      <t>タイショクビ</t>
    </rPh>
    <rPh sb="15" eb="17">
      <t>キュウリョウ</t>
    </rPh>
    <rPh sb="17" eb="19">
      <t>ゲツガク</t>
    </rPh>
    <rPh sb="20" eb="22">
      <t>ワリマ</t>
    </rPh>
    <rPh sb="22" eb="23">
      <t>リツ</t>
    </rPh>
    <rPh sb="24" eb="26">
      <t>ニュウリョク</t>
    </rPh>
    <phoneticPr fontId="2"/>
  </si>
  <si>
    <t>（１）勤続期間を計算します。</t>
    <rPh sb="3" eb="5">
      <t>キンゾク</t>
    </rPh>
    <rPh sb="5" eb="7">
      <t>キカン</t>
    </rPh>
    <rPh sb="8" eb="10">
      <t>ケイサン</t>
    </rPh>
    <phoneticPr fontId="2"/>
  </si>
  <si>
    <t>　●在職期間（採用された月から退職月までの月数で計算し，その上で，１年未満の端数は切り捨て）</t>
    <rPh sb="2" eb="4">
      <t>ザイショク</t>
    </rPh>
    <rPh sb="4" eb="6">
      <t>キカン</t>
    </rPh>
    <phoneticPr fontId="2"/>
  </si>
  <si>
    <t>採用年月（YY/MM)</t>
    <rPh sb="0" eb="2">
      <t>サイヨウ</t>
    </rPh>
    <rPh sb="2" eb="4">
      <t>ネンゲツ</t>
    </rPh>
    <phoneticPr fontId="2"/>
  </si>
  <si>
    <t>退職年月（YY/MM)</t>
    <rPh sb="0" eb="2">
      <t>タイショク</t>
    </rPh>
    <rPh sb="2" eb="3">
      <t>ネン</t>
    </rPh>
    <rPh sb="3" eb="4">
      <t>ツキ</t>
    </rPh>
    <phoneticPr fontId="2"/>
  </si>
  <si>
    <t>在職期間（月）</t>
    <rPh sb="0" eb="2">
      <t>ザイショク</t>
    </rPh>
    <rPh sb="2" eb="4">
      <t>キカン</t>
    </rPh>
    <rPh sb="5" eb="6">
      <t>ツキ</t>
    </rPh>
    <phoneticPr fontId="2"/>
  </si>
  <si>
    <t>休職開始年月（YY/MM)</t>
    <rPh sb="0" eb="2">
      <t>キュウショク</t>
    </rPh>
    <rPh sb="2" eb="4">
      <t>カイシ</t>
    </rPh>
    <rPh sb="4" eb="6">
      <t>ネンゲツ</t>
    </rPh>
    <phoneticPr fontId="2"/>
  </si>
  <si>
    <t>復帰年月（YY/MM)</t>
    <rPh sb="0" eb="2">
      <t>フッキ</t>
    </rPh>
    <rPh sb="2" eb="3">
      <t>ネン</t>
    </rPh>
    <rPh sb="3" eb="4">
      <t>ツキ</t>
    </rPh>
    <phoneticPr fontId="2"/>
  </si>
  <si>
    <t>除算期間（月）</t>
    <rPh sb="0" eb="2">
      <t>ジョサン</t>
    </rPh>
    <rPh sb="2" eb="4">
      <t>キカン</t>
    </rPh>
    <rPh sb="5" eb="6">
      <t>ツキ</t>
    </rPh>
    <phoneticPr fontId="2"/>
  </si>
  <si>
    <t>　</t>
    <phoneticPr fontId="2"/>
  </si>
  <si>
    <r>
      <t>　　（</t>
    </r>
    <r>
      <rPr>
        <sz val="11"/>
        <color theme="4"/>
        <rFont val="ＭＳ Ｐゴシック"/>
        <family val="3"/>
        <charset val="128"/>
      </rPr>
      <t>定年前早期退職者の給料月額の割増率表</t>
    </r>
    <r>
      <rPr>
        <sz val="11"/>
        <rFont val="ＭＳ Ｐゴシック"/>
        <family val="3"/>
        <charset val="128"/>
      </rPr>
      <t>を御覧になって入力してください。）</t>
    </r>
    <rPh sb="3" eb="5">
      <t>テイネン</t>
    </rPh>
    <rPh sb="5" eb="6">
      <t>マエ</t>
    </rPh>
    <rPh sb="6" eb="8">
      <t>ソウキ</t>
    </rPh>
    <rPh sb="8" eb="10">
      <t>タイショク</t>
    </rPh>
    <rPh sb="10" eb="11">
      <t>シャ</t>
    </rPh>
    <rPh sb="12" eb="14">
      <t>キュウリョウ</t>
    </rPh>
    <rPh sb="14" eb="16">
      <t>ゲツガク</t>
    </rPh>
    <rPh sb="17" eb="19">
      <t>ワリマ</t>
    </rPh>
    <rPh sb="19" eb="20">
      <t>リツ</t>
    </rPh>
    <rPh sb="20" eb="21">
      <t>ヒョウ</t>
    </rPh>
    <rPh sb="22" eb="24">
      <t>ゴラン</t>
    </rPh>
    <rPh sb="28" eb="30">
      <t>ニュウリョク</t>
    </rPh>
    <phoneticPr fontId="2"/>
  </si>
  <si>
    <r>
      <t>　　（</t>
    </r>
    <r>
      <rPr>
        <sz val="11"/>
        <color theme="5"/>
        <rFont val="ＭＳ Ｐゴシック"/>
        <family val="3"/>
        <charset val="128"/>
      </rPr>
      <t>支給率表</t>
    </r>
    <r>
      <rPr>
        <sz val="11"/>
        <rFont val="ＭＳ Ｐゴシック"/>
        <family val="3"/>
        <charset val="128"/>
      </rPr>
      <t>を御覧になって入力してください。）</t>
    </r>
    <rPh sb="3" eb="6">
      <t>シキュウリツ</t>
    </rPh>
    <rPh sb="6" eb="7">
      <t>ヒョウ</t>
    </rPh>
    <rPh sb="8" eb="10">
      <t>ゴラン</t>
    </rPh>
    <rPh sb="14" eb="16">
      <t>ニュウリョク</t>
    </rPh>
    <phoneticPr fontId="2"/>
  </si>
  <si>
    <r>
      <t>　　（</t>
    </r>
    <r>
      <rPr>
        <sz val="11"/>
        <color theme="9"/>
        <rFont val="ＭＳ Ｐゴシック"/>
        <family val="3"/>
        <charset val="128"/>
      </rPr>
      <t>調整額表</t>
    </r>
    <r>
      <rPr>
        <sz val="11"/>
        <rFont val="ＭＳ Ｐゴシック"/>
        <family val="3"/>
        <charset val="128"/>
      </rPr>
      <t>を御覧になって調整月額の高い方から順に６０月分を入力してください。）</t>
    </r>
    <rPh sb="3" eb="6">
      <t>チョウセイガク</t>
    </rPh>
    <rPh sb="6" eb="7">
      <t>ヒョウ</t>
    </rPh>
    <rPh sb="8" eb="10">
      <t>ゴラン</t>
    </rPh>
    <rPh sb="14" eb="16">
      <t>チョウセイ</t>
    </rPh>
    <rPh sb="16" eb="18">
      <t>ゲツガク</t>
    </rPh>
    <rPh sb="19" eb="20">
      <t>タカ</t>
    </rPh>
    <rPh sb="21" eb="22">
      <t>ホウ</t>
    </rPh>
    <rPh sb="24" eb="25">
      <t>ジュン</t>
    </rPh>
    <rPh sb="28" eb="29">
      <t>ツキ</t>
    </rPh>
    <rPh sb="29" eb="30">
      <t>ブン</t>
    </rPh>
    <rPh sb="31" eb="33">
      <t>ニュウリョク</t>
    </rPh>
    <phoneticPr fontId="2"/>
  </si>
  <si>
    <t>（２）退職日の給料月額から基本額を算定します。</t>
    <rPh sb="3" eb="6">
      <t>タイショクビ</t>
    </rPh>
    <rPh sb="7" eb="9">
      <t>キュウリョウ</t>
    </rPh>
    <rPh sb="9" eb="11">
      <t>ゲツガク</t>
    </rPh>
    <rPh sb="13" eb="16">
      <t>キホンガク</t>
    </rPh>
    <rPh sb="17" eb="19">
      <t>サンテイ</t>
    </rPh>
    <phoneticPr fontId="2"/>
  </si>
  <si>
    <t>２　次に，調整額を算出します。</t>
    <rPh sb="2" eb="3">
      <t>ツギ</t>
    </rPh>
    <rPh sb="5" eb="8">
      <t>チョウセイガク</t>
    </rPh>
    <rPh sb="9" eb="11">
      <t>サンシュツ</t>
    </rPh>
    <phoneticPr fontId="2"/>
  </si>
  <si>
    <t>※個々の事情により，実際の手当額と異なることがありますが，御了承ください　。</t>
    <rPh sb="1" eb="3">
      <t>ココ</t>
    </rPh>
    <rPh sb="4" eb="6">
      <t>ジジョウ</t>
    </rPh>
    <rPh sb="10" eb="12">
      <t>ジッサイ</t>
    </rPh>
    <rPh sb="13" eb="15">
      <t>テアテ</t>
    </rPh>
    <rPh sb="15" eb="16">
      <t>ガク</t>
    </rPh>
    <rPh sb="17" eb="18">
      <t>コト</t>
    </rPh>
    <rPh sb="29" eb="32">
      <t>ゴリョウショウ</t>
    </rPh>
    <phoneticPr fontId="2"/>
  </si>
  <si>
    <t>※実際の支給額は，退職手当から所得税・住民税を控除した金額となります。</t>
    <rPh sb="1" eb="3">
      <t>ジッサイ</t>
    </rPh>
    <rPh sb="4" eb="7">
      <t>シキュウガク</t>
    </rPh>
    <rPh sb="9" eb="11">
      <t>タイショク</t>
    </rPh>
    <rPh sb="11" eb="13">
      <t>テアテ</t>
    </rPh>
    <rPh sb="15" eb="18">
      <t>ショトクゼイ</t>
    </rPh>
    <rPh sb="19" eb="22">
      <t>ジュウミンゼイ</t>
    </rPh>
    <rPh sb="23" eb="25">
      <t>コウジョ</t>
    </rPh>
    <rPh sb="27" eb="29">
      <t>キンガク</t>
    </rPh>
    <phoneticPr fontId="2"/>
  </si>
  <si>
    <t>エ</t>
    <phoneticPr fontId="2"/>
  </si>
  <si>
    <t>オ</t>
    <phoneticPr fontId="2"/>
  </si>
  <si>
    <t>　　　ア～オの合計　＝</t>
    <rPh sb="7" eb="9">
      <t>ゴウケイ</t>
    </rPh>
    <phoneticPr fontId="2"/>
  </si>
  <si>
    <t>月数計</t>
    <rPh sb="0" eb="2">
      <t>ツキスウ</t>
    </rPh>
    <rPh sb="2" eb="3">
      <t>ケイ</t>
    </rPh>
    <phoneticPr fontId="2"/>
  </si>
  <si>
    <t>６０月になってますか？</t>
    <rPh sb="2" eb="3">
      <t>ツキ</t>
    </rPh>
    <phoneticPr fontId="2"/>
  </si>
  <si>
    <t>　　年月はすべて西暦で入力してください。日は入れないでください。</t>
    <rPh sb="2" eb="3">
      <t>ネン</t>
    </rPh>
    <rPh sb="3" eb="4">
      <t>ツキ</t>
    </rPh>
    <rPh sb="8" eb="10">
      <t>セイレキ</t>
    </rPh>
    <rPh sb="11" eb="13">
      <t>ニュウリョク</t>
    </rPh>
    <rPh sb="20" eb="21">
      <t>ヒ</t>
    </rPh>
    <rPh sb="22" eb="23">
      <t>イ</t>
    </rPh>
    <phoneticPr fontId="2"/>
  </si>
  <si>
    <t>　●給料月額には，給料の調整額を含みます。（現給保障は含みません）</t>
    <rPh sb="2" eb="4">
      <t>キュウリョウ</t>
    </rPh>
    <rPh sb="4" eb="6">
      <t>ゲツガク</t>
    </rPh>
    <rPh sb="9" eb="11">
      <t>キュウリョウ</t>
    </rPh>
    <rPh sb="12" eb="15">
      <t>チョウセイガク</t>
    </rPh>
    <rPh sb="16" eb="17">
      <t>フク</t>
    </rPh>
    <rPh sb="22" eb="24">
      <t>ゲンキュウ</t>
    </rPh>
    <rPh sb="24" eb="26">
      <t>ホショウ</t>
    </rPh>
    <rPh sb="27" eb="28">
      <t>フク</t>
    </rPh>
    <phoneticPr fontId="2"/>
  </si>
  <si>
    <t>　　②　２分の１除算：育児休業（③に該当するもの以外），病気休職，停職，分限休職，高齢者部分休業，</t>
    <rPh sb="5" eb="6">
      <t>ブン</t>
    </rPh>
    <rPh sb="8" eb="10">
      <t>ジョサン</t>
    </rPh>
    <rPh sb="11" eb="13">
      <t>イクジ</t>
    </rPh>
    <rPh sb="13" eb="15">
      <t>キュウギョウ</t>
    </rPh>
    <rPh sb="18" eb="20">
      <t>ガイトウ</t>
    </rPh>
    <rPh sb="24" eb="26">
      <t>イガイ</t>
    </rPh>
    <rPh sb="28" eb="30">
      <t>ビョウキ</t>
    </rPh>
    <rPh sb="30" eb="32">
      <t>キュウショク</t>
    </rPh>
    <rPh sb="33" eb="35">
      <t>テイショク</t>
    </rPh>
    <rPh sb="36" eb="38">
      <t>ブンゲン</t>
    </rPh>
    <rPh sb="38" eb="40">
      <t>キュウショク</t>
    </rPh>
    <rPh sb="41" eb="44">
      <t>コウレイシャ</t>
    </rPh>
    <rPh sb="44" eb="46">
      <t>ブブン</t>
    </rPh>
    <rPh sb="46" eb="48">
      <t>キュウギョウ</t>
    </rPh>
    <phoneticPr fontId="2"/>
  </si>
  <si>
    <t>　教職員退職手当簡易計算シート</t>
    <rPh sb="1" eb="4">
      <t>キョウショクイン</t>
    </rPh>
    <rPh sb="4" eb="6">
      <t>タイショク</t>
    </rPh>
    <rPh sb="6" eb="8">
      <t>テアテ</t>
    </rPh>
    <rPh sb="8" eb="10">
      <t>カンイ</t>
    </rPh>
    <rPh sb="10" eb="12">
      <t>ケイサン</t>
    </rPh>
    <phoneticPr fontId="2"/>
  </si>
  <si>
    <t>支給率表</t>
    <rPh sb="0" eb="3">
      <t>シキュウリツ</t>
    </rPh>
    <rPh sb="3" eb="4">
      <t>ヒョウ</t>
    </rPh>
    <phoneticPr fontId="2"/>
  </si>
  <si>
    <t>勤続</t>
    <rPh sb="0" eb="2">
      <t>キンゾク</t>
    </rPh>
    <phoneticPr fontId="2"/>
  </si>
  <si>
    <t>年数</t>
    <rPh sb="0" eb="2">
      <t>ネンスウ</t>
    </rPh>
    <phoneticPr fontId="2"/>
  </si>
  <si>
    <t>注）「公務外傷病」は、私傷病で共済組合法に規定する障害等級に該当する</t>
    <rPh sb="0" eb="1">
      <t>チュウ</t>
    </rPh>
    <rPh sb="3" eb="5">
      <t>コウム</t>
    </rPh>
    <rPh sb="5" eb="6">
      <t>ガイ</t>
    </rPh>
    <rPh sb="6" eb="8">
      <t>ショウビョウ</t>
    </rPh>
    <rPh sb="11" eb="14">
      <t>シショウビョウ</t>
    </rPh>
    <rPh sb="15" eb="20">
      <t>キョウサイクミアイホウ</t>
    </rPh>
    <rPh sb="21" eb="23">
      <t>キテイ</t>
    </rPh>
    <rPh sb="25" eb="27">
      <t>ショウガイ</t>
    </rPh>
    <rPh sb="27" eb="29">
      <t>トウキュウ</t>
    </rPh>
    <rPh sb="30" eb="32">
      <t>ガイトウ</t>
    </rPh>
    <phoneticPr fontId="2"/>
  </si>
  <si>
    <t>程度の障害の状態にある傷病を理由に退職する場合をいいます。</t>
    <rPh sb="11" eb="13">
      <t>ショウビョウ</t>
    </rPh>
    <rPh sb="14" eb="16">
      <t>リユウ</t>
    </rPh>
    <rPh sb="17" eb="19">
      <t>タイショク</t>
    </rPh>
    <rPh sb="21" eb="23">
      <t>バアイ</t>
    </rPh>
    <phoneticPr fontId="2"/>
  </si>
  <si>
    <t>退職理由</t>
    <rPh sb="0" eb="2">
      <t>タイショク</t>
    </rPh>
    <rPh sb="2" eb="4">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</si>
</sst>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yyyy&quot;年&quot;m&quot;月&quot;;@"/>
    <numFmt numFmtId="178" formatCode="#,##0_);\(#,##0\)"/>
    <numFmt numFmtId="179" formatCode="#,##0&quot;年&quot;;&quot;△ &quot;#,##0&quot;年&quot;"/>
  </numFmts>
  <fonts count="15">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i/>
      <sz val="11"/>
      <name val="ＭＳ Ｐゴシック"/>
      <family val="3"/>
      <charset val="128"/>
    </font>
    <font>
      <sz val="11"/>
      <color theme="4"/>
      <name val="ＭＳ Ｐゴシック"/>
      <family val="3"/>
      <charset val="128"/>
    </font>
    <font>
      <sz val="11"/>
      <color theme="5"/>
      <name val="ＭＳ Ｐゴシック"/>
      <family val="3"/>
      <charset val="128"/>
    </font>
    <font>
      <sz val="11"/>
      <color theme="9"/>
      <name val="ＭＳ Ｐゴシック"/>
      <family val="3"/>
      <charset val="128"/>
    </font>
    <font>
      <u/>
      <sz val="11"/>
      <name val="ＭＳ Ｐゴシック"/>
      <family val="3"/>
      <charset val="128"/>
    </font>
    <font>
      <sz val="11"/>
      <name val="ＭＳ ゴシック"/>
      <family val="3"/>
      <charset val="128"/>
    </font>
  </fonts>
  <fills count="3">
    <fill>
      <patternFill patternType="none"/>
    </fill>
    <fill>
      <patternFill patternType="gray125"/>
    </fill>
    <fill>
      <patternFill patternType="solid">
        <fgColor rgb="FFFFFF00"/>
        <bgColor indexed="64"/>
      </patternFill>
    </fill>
  </fills>
  <borders count="61">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dashed">
        <color indexed="64"/>
      </left>
      <right style="medium">
        <color indexed="64"/>
      </right>
      <top style="thin">
        <color indexed="64"/>
      </top>
      <bottom/>
      <diagonal/>
    </border>
    <border>
      <left style="dashed">
        <color indexed="64"/>
      </left>
      <right style="medium">
        <color indexed="64"/>
      </right>
      <top/>
      <bottom style="thin">
        <color indexed="64"/>
      </bottom>
      <diagonal/>
    </border>
    <border>
      <left style="dashed">
        <color indexed="64"/>
      </left>
      <right style="medium">
        <color indexed="64"/>
      </right>
      <top/>
      <bottom style="medium">
        <color indexed="64"/>
      </bottom>
      <diagonal/>
    </border>
    <border>
      <left/>
      <right/>
      <top/>
      <bottom style="medium">
        <color indexed="64"/>
      </bottom>
      <diagonal/>
    </border>
  </borders>
  <cellStyleXfs count="2">
    <xf numFmtId="0" fontId="0" fillId="0" borderId="0"/>
    <xf numFmtId="38" fontId="1" fillId="0" borderId="0" applyFont="0" applyFill="0" applyBorder="0" applyAlignment="0" applyProtection="0"/>
  </cellStyleXfs>
  <cellXfs count="184">
    <xf numFmtId="0" fontId="0" fillId="0" borderId="0" xfId="0"/>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38" fontId="1" fillId="0" borderId="4" xfId="1" applyBorder="1"/>
    <xf numFmtId="38" fontId="1" fillId="0" borderId="0" xfId="1" applyBorder="1"/>
    <xf numFmtId="0" fontId="0" fillId="0" borderId="0" xfId="0" applyBorder="1"/>
    <xf numFmtId="0" fontId="4" fillId="0" borderId="0" xfId="0" applyFont="1"/>
    <xf numFmtId="0" fontId="0" fillId="0" borderId="0" xfId="0" applyFont="1" applyFill="1" applyBorder="1"/>
    <xf numFmtId="0" fontId="0" fillId="0" borderId="0" xfId="0" applyFont="1"/>
    <xf numFmtId="0" fontId="5" fillId="0" borderId="0" xfId="0" applyFont="1"/>
    <xf numFmtId="0" fontId="0" fillId="0" borderId="6" xfId="0" applyBorder="1" applyAlignment="1">
      <alignment horizontal="center" vertical="center"/>
    </xf>
    <xf numFmtId="0" fontId="0" fillId="0" borderId="0" xfId="0" applyAlignment="1">
      <alignment vertical="top" wrapText="1"/>
    </xf>
    <xf numFmtId="0" fontId="0" fillId="0" borderId="24" xfId="0" applyBorder="1"/>
    <xf numFmtId="0" fontId="7" fillId="0" borderId="7" xfId="0" applyFont="1" applyBorder="1" applyAlignment="1">
      <alignment horizontal="center" vertical="center"/>
    </xf>
    <xf numFmtId="0" fontId="7" fillId="0" borderId="33" xfId="0" applyFont="1" applyBorder="1" applyAlignment="1">
      <alignment vertical="top"/>
    </xf>
    <xf numFmtId="0" fontId="0" fillId="0" borderId="51" xfId="0" applyBorder="1" applyAlignment="1">
      <alignment horizontal="center" vertical="center"/>
    </xf>
    <xf numFmtId="0" fontId="0" fillId="0" borderId="0" xfId="0" applyAlignment="1"/>
    <xf numFmtId="0" fontId="0" fillId="0" borderId="8" xfId="0" applyBorder="1" applyAlignment="1">
      <alignment horizontal="center" vertical="top" wrapText="1"/>
    </xf>
    <xf numFmtId="0" fontId="0" fillId="0" borderId="7" xfId="0" applyNumberFormat="1" applyBorder="1" applyAlignment="1">
      <alignment horizontal="center"/>
    </xf>
    <xf numFmtId="0" fontId="0" fillId="0" borderId="7" xfId="0" applyBorder="1" applyAlignment="1">
      <alignment horizontal="center"/>
    </xf>
    <xf numFmtId="0" fontId="0" fillId="0" borderId="8" xfId="0" applyBorder="1" applyAlignment="1">
      <alignment horizontal="center" vertical="top"/>
    </xf>
    <xf numFmtId="0" fontId="0" fillId="0" borderId="7" xfId="0" applyBorder="1" applyAlignment="1">
      <alignment horizontal="center" wrapText="1"/>
    </xf>
    <xf numFmtId="0" fontId="0" fillId="0" borderId="20" xfId="0" applyBorder="1" applyAlignment="1">
      <alignment horizontal="center" vertical="center"/>
    </xf>
    <xf numFmtId="0" fontId="0" fillId="0" borderId="33" xfId="0" applyBorder="1" applyAlignment="1">
      <alignment horizontal="center" vertical="center"/>
    </xf>
    <xf numFmtId="0" fontId="0" fillId="0" borderId="33" xfId="0" applyBorder="1"/>
    <xf numFmtId="0" fontId="0" fillId="0" borderId="19" xfId="0" applyBorder="1" applyAlignment="1">
      <alignment horizontal="center" vertical="center"/>
    </xf>
    <xf numFmtId="0" fontId="0" fillId="0" borderId="38" xfId="0" applyBorder="1" applyAlignment="1">
      <alignment horizontal="center" vertical="center"/>
    </xf>
    <xf numFmtId="0" fontId="7" fillId="0" borderId="38" xfId="0" applyFont="1" applyBorder="1" applyAlignment="1"/>
    <xf numFmtId="0" fontId="7" fillId="0" borderId="19" xfId="0" applyFont="1" applyBorder="1" applyAlignment="1">
      <alignment horizontal="center"/>
    </xf>
    <xf numFmtId="0" fontId="7" fillId="0" borderId="6" xfId="0" applyFont="1" applyBorder="1" applyAlignment="1"/>
    <xf numFmtId="0" fontId="0" fillId="0" borderId="32" xfId="0"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38" fontId="1" fillId="0" borderId="4" xfId="1" applyBorder="1" applyProtection="1"/>
    <xf numFmtId="0" fontId="0" fillId="0" borderId="4" xfId="0" applyBorder="1" applyProtection="1"/>
    <xf numFmtId="0" fontId="7" fillId="0" borderId="33" xfId="0" applyFont="1"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xf>
    <xf numFmtId="0" fontId="0" fillId="2" borderId="4" xfId="0" applyFill="1" applyBorder="1" applyProtection="1">
      <protection locked="0"/>
    </xf>
    <xf numFmtId="38" fontId="1" fillId="2" borderId="4" xfId="1" applyFill="1" applyBorder="1" applyProtection="1">
      <protection locked="0"/>
    </xf>
    <xf numFmtId="40" fontId="1" fillId="0" borderId="4" xfId="1" applyNumberFormat="1" applyFill="1" applyBorder="1"/>
    <xf numFmtId="38" fontId="1" fillId="0" borderId="4" xfId="1" applyFill="1" applyBorder="1"/>
    <xf numFmtId="0" fontId="9" fillId="0" borderId="0" xfId="0" applyFont="1" applyFill="1" applyBorder="1"/>
    <xf numFmtId="0" fontId="9" fillId="0" borderId="0" xfId="0" applyFont="1"/>
    <xf numFmtId="0" fontId="1" fillId="0" borderId="0" xfId="0" applyFont="1"/>
    <xf numFmtId="176" fontId="0" fillId="0" borderId="4" xfId="0" applyNumberFormat="1" applyBorder="1"/>
    <xf numFmtId="177" fontId="0" fillId="0" borderId="0" xfId="0" applyNumberFormat="1" applyBorder="1"/>
    <xf numFmtId="176" fontId="0" fillId="0" borderId="0" xfId="0" applyNumberFormat="1" applyBorder="1"/>
    <xf numFmtId="38" fontId="1" fillId="0" borderId="0" xfId="1" applyFill="1" applyBorder="1"/>
    <xf numFmtId="178" fontId="1" fillId="0" borderId="5" xfId="1" applyNumberFormat="1" applyBorder="1"/>
    <xf numFmtId="0" fontId="0" fillId="0" borderId="0" xfId="0" applyFont="1" applyBorder="1"/>
    <xf numFmtId="0" fontId="11" fillId="0" borderId="0" xfId="0" applyFont="1" applyBorder="1" applyAlignment="1">
      <alignment horizontal="center"/>
    </xf>
    <xf numFmtId="176" fontId="0" fillId="0" borderId="4" xfId="0" applyNumberFormat="1" applyBorder="1" applyProtection="1"/>
    <xf numFmtId="177" fontId="0" fillId="2" borderId="4" xfId="0" applyNumberFormat="1" applyFill="1" applyBorder="1" applyProtection="1">
      <protection locked="0"/>
    </xf>
    <xf numFmtId="0" fontId="14" fillId="0" borderId="0" xfId="0" applyFont="1" applyAlignment="1">
      <alignment vertical="center"/>
    </xf>
    <xf numFmtId="0" fontId="14" fillId="0" borderId="6" xfId="0" applyFont="1" applyBorder="1" applyAlignment="1">
      <alignment horizontal="center" vertical="center"/>
    </xf>
    <xf numFmtId="179" fontId="14" fillId="0" borderId="6" xfId="0" applyNumberFormat="1" applyFont="1" applyBorder="1" applyAlignment="1">
      <alignment horizontal="center" vertical="center"/>
    </xf>
    <xf numFmtId="0" fontId="14" fillId="0" borderId="6" xfId="0" applyFont="1" applyBorder="1" applyAlignment="1">
      <alignment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0" xfId="0" applyFont="1" applyAlignment="1">
      <alignment horizontal="center"/>
    </xf>
    <xf numFmtId="0" fontId="0" fillId="0" borderId="0" xfId="0" applyAlignment="1">
      <alignment horizontal="left"/>
    </xf>
    <xf numFmtId="0" fontId="13" fillId="0" borderId="0" xfId="0" applyFont="1" applyAlignment="1">
      <alignment horizontal="left"/>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14" fillId="0" borderId="6" xfId="0" applyFont="1" applyBorder="1" applyAlignment="1">
      <alignment horizontal="center" vertical="center"/>
    </xf>
    <xf numFmtId="0" fontId="0" fillId="0" borderId="49" xfId="0" applyBorder="1" applyAlignment="1">
      <alignment horizontal="center"/>
    </xf>
    <xf numFmtId="0" fontId="0" fillId="0" borderId="50" xfId="0" applyBorder="1" applyAlignment="1">
      <alignment horizontal="center"/>
    </xf>
    <xf numFmtId="0" fontId="0" fillId="0" borderId="12" xfId="0" applyBorder="1" applyAlignment="1">
      <alignment horizontal="center"/>
    </xf>
    <xf numFmtId="0" fontId="0" fillId="0" borderId="38" xfId="0" applyBorder="1" applyAlignment="1">
      <alignment horizontal="center"/>
    </xf>
    <xf numFmtId="0" fontId="0" fillId="0" borderId="7" xfId="0"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55" xfId="0" applyBorder="1" applyAlignment="1">
      <alignment horizontal="center"/>
    </xf>
    <xf numFmtId="0" fontId="0" fillId="0" borderId="46"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32" xfId="0" applyBorder="1" applyAlignment="1">
      <alignment horizontal="center" vertical="center" wrapText="1"/>
    </xf>
    <xf numFmtId="0" fontId="7" fillId="0" borderId="20" xfId="0" applyFont="1" applyBorder="1" applyAlignment="1">
      <alignment horizontal="center" vertical="top"/>
    </xf>
    <xf numFmtId="0" fontId="7" fillId="0" borderId="8" xfId="0" applyFont="1" applyBorder="1" applyAlignment="1">
      <alignment horizontal="center" vertical="top"/>
    </xf>
    <xf numFmtId="0" fontId="0" fillId="0" borderId="49" xfId="0" applyBorder="1" applyAlignment="1">
      <alignment horizontal="center" vertical="top"/>
    </xf>
    <xf numFmtId="0" fontId="0" fillId="0" borderId="44" xfId="0" applyBorder="1" applyAlignment="1">
      <alignment horizontal="center" vertical="top"/>
    </xf>
    <xf numFmtId="0" fontId="0" fillId="0" borderId="12" xfId="0" applyBorder="1" applyAlignment="1">
      <alignment horizontal="center" vertical="top"/>
    </xf>
    <xf numFmtId="0" fontId="0" fillId="0" borderId="1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47" xfId="0" applyBorder="1" applyAlignment="1">
      <alignment horizontal="center" vertical="top"/>
    </xf>
    <xf numFmtId="0" fontId="0" fillId="0" borderId="40" xfId="0" applyBorder="1" applyAlignment="1">
      <alignment horizontal="center" vertical="top"/>
    </xf>
    <xf numFmtId="0" fontId="0" fillId="0" borderId="55" xfId="0" applyBorder="1" applyAlignment="1">
      <alignment horizontal="center" vertical="top"/>
    </xf>
    <xf numFmtId="0" fontId="0" fillId="0" borderId="56" xfId="0" applyBorder="1" applyAlignment="1">
      <alignment horizontal="center" vertical="top"/>
    </xf>
    <xf numFmtId="0" fontId="7" fillId="0" borderId="7" xfId="0" applyFont="1" applyBorder="1" applyAlignment="1">
      <alignment horizontal="center" vertical="top"/>
    </xf>
    <xf numFmtId="0" fontId="7" fillId="0" borderId="33" xfId="0" applyFont="1" applyBorder="1" applyAlignment="1">
      <alignment horizontal="center" vertical="top"/>
    </xf>
    <xf numFmtId="0" fontId="7" fillId="0" borderId="12" xfId="0" applyFont="1" applyBorder="1" applyAlignment="1">
      <alignment horizontal="center" vertical="top"/>
    </xf>
    <xf numFmtId="0" fontId="7" fillId="0" borderId="38" xfId="0" applyFont="1" applyBorder="1" applyAlignment="1">
      <alignment horizontal="center" vertical="top"/>
    </xf>
    <xf numFmtId="0" fontId="7" fillId="0" borderId="45" xfId="0" applyFont="1" applyBorder="1" applyAlignment="1">
      <alignment horizontal="center" vertical="top"/>
    </xf>
    <xf numFmtId="0" fontId="7" fillId="0" borderId="56" xfId="0" applyFont="1" applyBorder="1" applyAlignment="1">
      <alignment horizontal="center" vertical="top"/>
    </xf>
    <xf numFmtId="0" fontId="0" fillId="0" borderId="7" xfId="0" applyBorder="1" applyAlignment="1">
      <alignment horizontal="center" wrapText="1"/>
    </xf>
    <xf numFmtId="0" fontId="0" fillId="0" borderId="8" xfId="0" applyBorder="1" applyAlignment="1">
      <alignment horizontal="center" wrapText="1"/>
    </xf>
    <xf numFmtId="0" fontId="0" fillId="0" borderId="8" xfId="0" applyBorder="1" applyAlignment="1">
      <alignment horizontal="center"/>
    </xf>
    <xf numFmtId="0" fontId="7" fillId="0" borderId="19" xfId="0" applyFont="1" applyBorder="1" applyAlignment="1">
      <alignment horizontal="center" vertical="top"/>
    </xf>
    <xf numFmtId="0" fontId="7" fillId="0" borderId="16" xfId="0" applyFont="1" applyBorder="1" applyAlignment="1">
      <alignment horizontal="center" vertical="top"/>
    </xf>
    <xf numFmtId="0" fontId="7" fillId="0" borderId="39" xfId="0" applyFont="1" applyBorder="1" applyAlignment="1">
      <alignment horizontal="center" vertical="top" wrapText="1"/>
    </xf>
    <xf numFmtId="0" fontId="7" fillId="0" borderId="40" xfId="0" applyFont="1" applyBorder="1" applyAlignment="1">
      <alignment horizontal="center" vertical="top" wrapText="1"/>
    </xf>
    <xf numFmtId="0" fontId="7" fillId="0" borderId="43" xfId="0" applyFont="1" applyBorder="1" applyAlignment="1">
      <alignment horizontal="center" vertical="top"/>
    </xf>
    <xf numFmtId="0" fontId="7" fillId="0" borderId="44" xfId="0" applyFont="1" applyBorder="1" applyAlignment="1">
      <alignment horizontal="center" vertical="top"/>
    </xf>
    <xf numFmtId="0" fontId="8" fillId="0" borderId="19" xfId="0" applyFont="1" applyBorder="1" applyAlignment="1">
      <alignment horizontal="center" vertical="top" wrapText="1"/>
    </xf>
    <xf numFmtId="0" fontId="8" fillId="0" borderId="16" xfId="0" applyFont="1" applyBorder="1" applyAlignment="1">
      <alignment horizontal="center" vertical="top" wrapText="1"/>
    </xf>
    <xf numFmtId="0" fontId="7" fillId="0" borderId="20" xfId="0" applyFont="1" applyBorder="1" applyAlignment="1">
      <alignment horizontal="center" vertical="top" wrapText="1"/>
    </xf>
    <xf numFmtId="0" fontId="7" fillId="0" borderId="8" xfId="0" applyFont="1" applyBorder="1" applyAlignment="1">
      <alignment horizontal="center" vertical="top" wrapText="1"/>
    </xf>
    <xf numFmtId="0" fontId="7" fillId="0" borderId="39" xfId="0" applyFont="1" applyBorder="1" applyAlignment="1">
      <alignment horizontal="center" vertical="top"/>
    </xf>
    <xf numFmtId="0" fontId="7" fillId="0" borderId="40" xfId="0" applyFont="1" applyBorder="1" applyAlignment="1">
      <alignment horizontal="center" vertical="top"/>
    </xf>
    <xf numFmtId="0" fontId="0" fillId="0" borderId="20" xfId="0" applyBorder="1" applyAlignment="1">
      <alignment horizontal="center"/>
    </xf>
    <xf numFmtId="0" fontId="7" fillId="0" borderId="47" xfId="0" applyFont="1" applyBorder="1" applyAlignment="1">
      <alignment horizontal="center" vertical="top"/>
    </xf>
    <xf numFmtId="0" fontId="7" fillId="0" borderId="57" xfId="0" applyFont="1" applyBorder="1" applyAlignment="1">
      <alignment horizontal="center" vertical="top"/>
    </xf>
    <xf numFmtId="0" fontId="7" fillId="0" borderId="58" xfId="0" applyFont="1" applyBorder="1" applyAlignment="1">
      <alignment horizontal="center" vertical="top"/>
    </xf>
    <xf numFmtId="0" fontId="0" fillId="0" borderId="57" xfId="0" applyBorder="1" applyAlignment="1">
      <alignment horizontal="center"/>
    </xf>
    <xf numFmtId="0" fontId="0" fillId="0" borderId="59" xfId="0" applyBorder="1" applyAlignment="1">
      <alignment horizontal="center"/>
    </xf>
    <xf numFmtId="176" fontId="7" fillId="0" borderId="12" xfId="0" applyNumberFormat="1" applyFont="1" applyBorder="1" applyAlignment="1">
      <alignment horizontal="center" vertical="top"/>
    </xf>
    <xf numFmtId="176" fontId="7" fillId="0" borderId="16" xfId="0" applyNumberFormat="1" applyFont="1" applyBorder="1" applyAlignment="1">
      <alignment horizontal="center" vertical="top"/>
    </xf>
    <xf numFmtId="0" fontId="7" fillId="0" borderId="49" xfId="0" applyFont="1" applyBorder="1" applyAlignment="1">
      <alignment horizontal="center" vertical="top"/>
    </xf>
    <xf numFmtId="0" fontId="8" fillId="0" borderId="41" xfId="0" applyFont="1" applyBorder="1" applyAlignment="1">
      <alignment horizontal="center" vertical="top" wrapText="1"/>
    </xf>
    <xf numFmtId="0" fontId="8" fillId="0" borderId="42" xfId="0" applyFont="1" applyBorder="1" applyAlignment="1">
      <alignment horizontal="center" vertical="top" wrapText="1"/>
    </xf>
    <xf numFmtId="0" fontId="7" fillId="0" borderId="21" xfId="0" applyFont="1" applyBorder="1" applyAlignment="1">
      <alignment horizontal="center" vertical="top"/>
    </xf>
    <xf numFmtId="0" fontId="7" fillId="0" borderId="15" xfId="0" applyFont="1" applyBorder="1" applyAlignment="1">
      <alignment horizontal="center" vertical="top"/>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32" xfId="0" applyBorder="1" applyAlignment="1">
      <alignment horizontal="center" vertical="center"/>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13" xfId="0" applyBorder="1" applyAlignment="1">
      <alignment horizontal="center" vertical="center" wrapText="1"/>
    </xf>
    <xf numFmtId="0" fontId="0" fillId="0" borderId="52" xfId="0" applyBorder="1" applyAlignment="1">
      <alignment horizontal="center" vertical="center" wrapText="1"/>
    </xf>
    <xf numFmtId="0" fontId="0" fillId="0" borderId="29" xfId="0" applyBorder="1" applyAlignment="1">
      <alignment horizontal="center" vertical="center" wrapText="1"/>
    </xf>
    <xf numFmtId="0" fontId="0" fillId="0" borderId="53" xfId="0" applyBorder="1" applyAlignment="1">
      <alignment horizontal="center" vertical="center" wrapText="1"/>
    </xf>
    <xf numFmtId="0" fontId="7" fillId="0" borderId="34" xfId="0" applyFont="1" applyBorder="1" applyAlignment="1">
      <alignment horizontal="center" vertical="center"/>
    </xf>
    <xf numFmtId="0" fontId="7" fillId="0" borderId="51" xfId="0" applyFont="1" applyBorder="1" applyAlignment="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0" fontId="0" fillId="0" borderId="10" xfId="0" applyBorder="1" applyAlignment="1">
      <alignment horizontal="center" vertical="center"/>
    </xf>
    <xf numFmtId="0" fontId="0" fillId="0" borderId="54" xfId="0" applyBorder="1" applyAlignment="1">
      <alignment horizontal="center" vertical="center"/>
    </xf>
    <xf numFmtId="0" fontId="7" fillId="0" borderId="21" xfId="0" applyFont="1" applyBorder="1" applyAlignment="1">
      <alignment horizontal="center" vertical="top" wrapText="1"/>
    </xf>
    <xf numFmtId="0" fontId="7" fillId="0" borderId="45" xfId="0" applyFont="1" applyBorder="1" applyAlignment="1">
      <alignment horizontal="center" vertical="top" wrapText="1"/>
    </xf>
    <xf numFmtId="0" fontId="7" fillId="0" borderId="37" xfId="0" applyFont="1" applyBorder="1" applyAlignment="1">
      <alignment horizontal="center" vertical="top" wrapText="1"/>
    </xf>
    <xf numFmtId="0" fontId="7" fillId="0" borderId="46" xfId="0" applyFont="1" applyBorder="1" applyAlignment="1">
      <alignment horizontal="center" vertical="top" wrapText="1"/>
    </xf>
    <xf numFmtId="0" fontId="0" fillId="0" borderId="37" xfId="0" applyBorder="1" applyAlignment="1">
      <alignment horizontal="center"/>
    </xf>
    <xf numFmtId="0" fontId="7" fillId="0" borderId="17" xfId="0" applyFont="1" applyBorder="1" applyAlignment="1">
      <alignment horizontal="center" vertical="top"/>
    </xf>
    <xf numFmtId="0" fontId="7" fillId="0" borderId="13" xfId="0" applyFont="1" applyBorder="1" applyAlignment="1">
      <alignment horizontal="center" vertical="top"/>
    </xf>
    <xf numFmtId="0" fontId="7" fillId="0" borderId="14" xfId="0" applyFont="1" applyBorder="1" applyAlignment="1">
      <alignment horizontal="center" vertical="top"/>
    </xf>
    <xf numFmtId="0" fontId="7" fillId="0" borderId="22" xfId="0" applyFont="1" applyBorder="1" applyAlignment="1">
      <alignment horizontal="center" vertical="top"/>
    </xf>
    <xf numFmtId="0" fontId="7" fillId="0" borderId="0" xfId="0" applyFont="1" applyBorder="1" applyAlignment="1">
      <alignment horizontal="center" vertical="top"/>
    </xf>
    <xf numFmtId="0" fontId="7" fillId="0" borderId="13" xfId="0" applyFont="1" applyBorder="1" applyAlignment="1">
      <alignment horizontal="center" vertical="top" wrapText="1"/>
    </xf>
    <xf numFmtId="0" fontId="7" fillId="0" borderId="35" xfId="0" applyFont="1" applyBorder="1" applyAlignment="1">
      <alignment horizontal="center" vertical="center"/>
    </xf>
    <xf numFmtId="0" fontId="0" fillId="0" borderId="21" xfId="0" applyBorder="1" applyAlignment="1">
      <alignment horizontal="center"/>
    </xf>
    <xf numFmtId="0" fontId="0" fillId="0" borderId="19" xfId="0" applyBorder="1" applyAlignment="1">
      <alignment horizontal="center"/>
    </xf>
    <xf numFmtId="0" fontId="0" fillId="0" borderId="31" xfId="0" applyBorder="1" applyAlignment="1">
      <alignment horizontal="center" wrapText="1"/>
    </xf>
    <xf numFmtId="0" fontId="0" fillId="0" borderId="25" xfId="0" applyBorder="1" applyAlignment="1">
      <alignment horizontal="center"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14"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xf>
    <xf numFmtId="0" fontId="0" fillId="0" borderId="60" xfId="0" applyBorder="1" applyAlignment="1">
      <alignment horizontal="center"/>
    </xf>
    <xf numFmtId="0" fontId="7" fillId="0" borderId="36" xfId="0" applyFont="1" applyBorder="1" applyAlignment="1">
      <alignment horizontal="center" vertical="center"/>
    </xf>
    <xf numFmtId="0" fontId="0" fillId="0" borderId="22"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tabSelected="1" workbookViewId="0">
      <selection activeCell="G77" sqref="G77"/>
    </sheetView>
  </sheetViews>
  <sheetFormatPr defaultRowHeight="13.5"/>
  <cols>
    <col min="2" max="2" width="12.875" bestFit="1" customWidth="1"/>
    <col min="3" max="3" width="8.125" customWidth="1"/>
    <col min="4" max="4" width="12" customWidth="1"/>
    <col min="6" max="6" width="21.5" customWidth="1"/>
    <col min="7" max="7" width="15.5" customWidth="1"/>
  </cols>
  <sheetData>
    <row r="1" spans="1:8" ht="16.5" customHeight="1"/>
    <row r="2" spans="1:8" ht="16.5" customHeight="1">
      <c r="A2" s="63" t="s">
        <v>121</v>
      </c>
      <c r="B2" s="63"/>
      <c r="C2" s="63"/>
      <c r="D2" s="63"/>
      <c r="E2" s="63"/>
      <c r="F2" s="63"/>
      <c r="G2" s="63"/>
    </row>
    <row r="3" spans="1:8" ht="16.5" customHeight="1">
      <c r="A3" s="64" t="s">
        <v>94</v>
      </c>
      <c r="B3" s="64"/>
      <c r="C3" s="64"/>
      <c r="D3" s="64"/>
      <c r="E3" s="64"/>
      <c r="F3" s="64"/>
      <c r="G3" s="64"/>
    </row>
    <row r="4" spans="1:8" ht="16.5" customHeight="1">
      <c r="A4" s="64" t="s">
        <v>95</v>
      </c>
      <c r="B4" s="64"/>
      <c r="C4" s="64"/>
      <c r="D4" s="64"/>
      <c r="E4" s="64"/>
      <c r="F4" s="64"/>
      <c r="G4" s="64"/>
    </row>
    <row r="5" spans="1:8" ht="16.5" customHeight="1">
      <c r="A5" s="53" t="s">
        <v>118</v>
      </c>
      <c r="B5" s="40"/>
      <c r="C5" s="40"/>
      <c r="D5" s="40"/>
      <c r="E5" s="40"/>
      <c r="F5" s="40"/>
      <c r="G5" s="40"/>
    </row>
    <row r="6" spans="1:8" ht="16.5" customHeight="1">
      <c r="A6" s="8"/>
      <c r="B6" s="40"/>
      <c r="C6" s="40"/>
      <c r="D6" s="40"/>
      <c r="E6" s="40"/>
      <c r="F6" s="40"/>
      <c r="G6" s="40"/>
    </row>
    <row r="7" spans="1:8" ht="16.5" customHeight="1">
      <c r="A7" s="12" t="s">
        <v>35</v>
      </c>
    </row>
    <row r="8" spans="1:8" ht="8.25" customHeight="1" thickBot="1"/>
    <row r="9" spans="1:8" ht="16.5" customHeight="1" thickBot="1">
      <c r="A9" t="s">
        <v>97</v>
      </c>
      <c r="G9" s="55">
        <f>ROUNDDOWN((F16-F23-F26-F31-F34-F37-F40-F43-F46-F53-F56-F59-F62-F65-F68)/12,0)</f>
        <v>0</v>
      </c>
      <c r="H9" s="47" t="s">
        <v>20</v>
      </c>
    </row>
    <row r="10" spans="1:8" ht="9" customHeight="1" thickBot="1"/>
    <row r="11" spans="1:8" ht="16.5" customHeight="1" thickTop="1" thickBot="1">
      <c r="A11" s="2" t="s">
        <v>16</v>
      </c>
      <c r="B11" s="3"/>
      <c r="C11" s="4"/>
    </row>
    <row r="12" spans="1:8" ht="16.5" customHeight="1" thickTop="1">
      <c r="A12" s="8"/>
      <c r="B12" s="8"/>
      <c r="C12" s="8"/>
      <c r="G12" s="8"/>
      <c r="H12" s="47"/>
    </row>
    <row r="13" spans="1:8" ht="16.5" customHeight="1">
      <c r="A13" s="8" t="s">
        <v>98</v>
      </c>
      <c r="B13" s="8"/>
      <c r="C13" s="8"/>
    </row>
    <row r="14" spans="1:8" ht="7.5" customHeight="1">
      <c r="A14" s="8"/>
      <c r="C14" s="8"/>
    </row>
    <row r="15" spans="1:8" ht="16.5" customHeight="1" thickBot="1">
      <c r="A15" s="11" t="s">
        <v>105</v>
      </c>
      <c r="B15" t="s">
        <v>99</v>
      </c>
      <c r="D15" t="s">
        <v>100</v>
      </c>
      <c r="F15" t="s">
        <v>101</v>
      </c>
    </row>
    <row r="16" spans="1:8" ht="16.5" customHeight="1" thickBot="1">
      <c r="A16" s="11"/>
      <c r="B16" s="56"/>
      <c r="D16" s="56"/>
      <c r="F16" s="48">
        <f>DATEDIF(B16,D16+31,"M")</f>
        <v>0</v>
      </c>
    </row>
    <row r="17" spans="1:6" ht="8.25" customHeight="1">
      <c r="A17" s="11"/>
    </row>
    <row r="18" spans="1:6" ht="16.5" customHeight="1">
      <c r="A18" s="10" t="s">
        <v>27</v>
      </c>
    </row>
    <row r="19" spans="1:6" ht="16.5" customHeight="1">
      <c r="A19" s="10" t="s">
        <v>28</v>
      </c>
    </row>
    <row r="20" spans="1:6" ht="16.5" customHeight="1">
      <c r="A20" s="10" t="s">
        <v>29</v>
      </c>
    </row>
    <row r="21" spans="1:6" ht="8.25" customHeight="1">
      <c r="A21" s="10"/>
    </row>
    <row r="22" spans="1:6" ht="16.5" customHeight="1" thickBot="1">
      <c r="A22" s="10"/>
      <c r="B22" t="s">
        <v>102</v>
      </c>
      <c r="D22" t="s">
        <v>103</v>
      </c>
      <c r="F22" t="s">
        <v>104</v>
      </c>
    </row>
    <row r="23" spans="1:6" ht="16.5" customHeight="1" thickBot="1">
      <c r="A23" s="10"/>
      <c r="B23" s="56"/>
      <c r="D23" s="56"/>
      <c r="F23" s="48">
        <f>DATEDIF(B23,D23+31,"M")</f>
        <v>0</v>
      </c>
    </row>
    <row r="24" spans="1:6" ht="14.25" customHeight="1">
      <c r="A24" s="10"/>
      <c r="B24" s="49"/>
      <c r="D24" s="49"/>
      <c r="F24" s="50"/>
    </row>
    <row r="25" spans="1:6" ht="16.5" customHeight="1" thickBot="1">
      <c r="A25" s="10"/>
      <c r="B25" t="s">
        <v>102</v>
      </c>
      <c r="D25" t="s">
        <v>103</v>
      </c>
      <c r="F25" t="s">
        <v>104</v>
      </c>
    </row>
    <row r="26" spans="1:6" ht="17.25" customHeight="1" thickBot="1">
      <c r="A26" s="10"/>
      <c r="B26" s="56"/>
      <c r="D26" s="56"/>
      <c r="F26" s="48">
        <f>DATEDIF(B26,D26+31,"M")</f>
        <v>0</v>
      </c>
    </row>
    <row r="27" spans="1:6" ht="16.5" customHeight="1">
      <c r="A27" s="10" t="s">
        <v>120</v>
      </c>
    </row>
    <row r="28" spans="1:6" ht="16.5" customHeight="1">
      <c r="A28" s="10" t="s">
        <v>30</v>
      </c>
    </row>
    <row r="29" spans="1:6" ht="7.5" customHeight="1">
      <c r="A29" s="10"/>
    </row>
    <row r="30" spans="1:6" ht="18" customHeight="1" thickBot="1">
      <c r="A30" s="10"/>
      <c r="B30" t="s">
        <v>102</v>
      </c>
      <c r="D30" t="s">
        <v>103</v>
      </c>
      <c r="F30" t="s">
        <v>104</v>
      </c>
    </row>
    <row r="31" spans="1:6" ht="15.75" customHeight="1" thickBot="1">
      <c r="A31" s="10"/>
      <c r="B31" s="56"/>
      <c r="D31" s="56"/>
      <c r="F31" s="48">
        <f>ROUNDUP((DATEDIF(B31,D31,"M"))/2,0)</f>
        <v>0</v>
      </c>
    </row>
    <row r="32" spans="1:6" ht="15.75" customHeight="1">
      <c r="A32" s="10"/>
    </row>
    <row r="33" spans="1:9" ht="15.75" customHeight="1" thickBot="1">
      <c r="A33" s="10"/>
      <c r="B33" t="s">
        <v>102</v>
      </c>
      <c r="D33" t="s">
        <v>103</v>
      </c>
      <c r="F33" t="s">
        <v>104</v>
      </c>
    </row>
    <row r="34" spans="1:9" ht="15.75" customHeight="1" thickBot="1">
      <c r="A34" s="10"/>
      <c r="B34" s="56"/>
      <c r="D34" s="56"/>
      <c r="F34" s="48">
        <f>ROUNDUP((DATEDIF(B34,D34,"M"))/2,0)</f>
        <v>0</v>
      </c>
    </row>
    <row r="35" spans="1:9" ht="16.5" customHeight="1">
      <c r="A35" s="10"/>
    </row>
    <row r="36" spans="1:9" ht="16.5" customHeight="1" thickBot="1">
      <c r="A36" s="10"/>
      <c r="B36" t="s">
        <v>102</v>
      </c>
      <c r="D36" t="s">
        <v>103</v>
      </c>
      <c r="F36" t="s">
        <v>104</v>
      </c>
    </row>
    <row r="37" spans="1:9" ht="16.5" customHeight="1" thickBot="1">
      <c r="A37" s="10"/>
      <c r="B37" s="56"/>
      <c r="D37" s="56"/>
      <c r="F37" s="48">
        <f>ROUNDUP((DATEDIF(B37,D37,"M"))/2,0)</f>
        <v>0</v>
      </c>
    </row>
    <row r="38" spans="1:9" ht="16.5" customHeight="1">
      <c r="A38" s="10"/>
    </row>
    <row r="39" spans="1:9" ht="16.5" customHeight="1" thickBot="1">
      <c r="A39" s="10"/>
      <c r="B39" t="s">
        <v>102</v>
      </c>
      <c r="D39" t="s">
        <v>103</v>
      </c>
      <c r="F39" t="s">
        <v>104</v>
      </c>
    </row>
    <row r="40" spans="1:9" ht="16.5" customHeight="1" thickBot="1">
      <c r="A40" s="10"/>
      <c r="B40" s="56"/>
      <c r="D40" s="56"/>
      <c r="F40" s="48">
        <f>ROUNDUP((DATEDIF(B40,D40,"M"))/2,0)</f>
        <v>0</v>
      </c>
    </row>
    <row r="41" spans="1:9" ht="16.5" customHeight="1">
      <c r="A41" s="10"/>
    </row>
    <row r="42" spans="1:9" s="46" customFormat="1" ht="15" customHeight="1" thickBot="1">
      <c r="A42" s="10"/>
      <c r="B42" t="s">
        <v>102</v>
      </c>
      <c r="C42"/>
      <c r="D42" t="s">
        <v>103</v>
      </c>
      <c r="E42"/>
      <c r="F42" t="s">
        <v>104</v>
      </c>
      <c r="G42"/>
      <c r="H42"/>
      <c r="I42"/>
    </row>
    <row r="43" spans="1:9" ht="16.5" customHeight="1" thickBot="1">
      <c r="A43" s="10"/>
      <c r="B43" s="56"/>
      <c r="D43" s="56"/>
      <c r="F43" s="48">
        <f>ROUNDUP((DATEDIF(B43,D43,"M"))/2,0)</f>
        <v>0</v>
      </c>
    </row>
    <row r="44" spans="1:9" ht="16.5" customHeight="1">
      <c r="A44" s="10"/>
    </row>
    <row r="45" spans="1:9" ht="16.5" customHeight="1" thickBot="1">
      <c r="A45" s="10"/>
      <c r="B45" t="s">
        <v>102</v>
      </c>
      <c r="D45" t="s">
        <v>103</v>
      </c>
      <c r="F45" t="s">
        <v>104</v>
      </c>
    </row>
    <row r="46" spans="1:9" ht="16.5" customHeight="1" thickBot="1">
      <c r="A46" s="10"/>
      <c r="B46" s="56"/>
      <c r="D46" s="56"/>
      <c r="F46" s="48">
        <f>ROUNDUP((DATEDIF(B46,D46,"M"))/2,0)</f>
        <v>0</v>
      </c>
    </row>
    <row r="47" spans="1:9" ht="16.5" customHeight="1">
      <c r="A47" s="10"/>
    </row>
    <row r="48" spans="1:9" ht="16.5" customHeight="1">
      <c r="A48" s="10"/>
    </row>
    <row r="49" spans="1:6" ht="16.5" customHeight="1">
      <c r="A49" s="10" t="s">
        <v>31</v>
      </c>
    </row>
    <row r="50" spans="1:6" ht="16.5" customHeight="1">
      <c r="A50" s="10" t="s">
        <v>32</v>
      </c>
    </row>
    <row r="51" spans="1:6" ht="16.5" customHeight="1">
      <c r="A51" s="10"/>
    </row>
    <row r="52" spans="1:6" ht="16.5" customHeight="1" thickBot="1">
      <c r="A52" s="10"/>
      <c r="B52" t="s">
        <v>102</v>
      </c>
      <c r="D52" t="s">
        <v>103</v>
      </c>
      <c r="F52" t="s">
        <v>104</v>
      </c>
    </row>
    <row r="53" spans="1:6" ht="16.5" customHeight="1" thickBot="1">
      <c r="A53" s="10"/>
      <c r="B53" s="56"/>
      <c r="D53" s="56"/>
      <c r="F53" s="48">
        <f>ROUNDUP((DATEDIF(B53,D53,"M"))/3,0)</f>
        <v>0</v>
      </c>
    </row>
    <row r="54" spans="1:6" ht="16.5" customHeight="1">
      <c r="A54" s="10"/>
    </row>
    <row r="55" spans="1:6" ht="16.5" customHeight="1" thickBot="1">
      <c r="A55" s="10"/>
      <c r="B55" t="s">
        <v>102</v>
      </c>
      <c r="D55" t="s">
        <v>103</v>
      </c>
      <c r="F55" t="s">
        <v>104</v>
      </c>
    </row>
    <row r="56" spans="1:6" ht="16.5" customHeight="1" thickBot="1">
      <c r="A56" s="10"/>
      <c r="B56" s="56"/>
      <c r="D56" s="56"/>
      <c r="F56" s="48">
        <f>ROUNDUP((DATEDIF(B56,D56,"M"))/3,0)</f>
        <v>0</v>
      </c>
    </row>
    <row r="57" spans="1:6" ht="16.5" customHeight="1">
      <c r="A57" s="10"/>
    </row>
    <row r="58" spans="1:6" ht="16.5" customHeight="1" thickBot="1">
      <c r="A58" s="10"/>
      <c r="B58" t="s">
        <v>102</v>
      </c>
      <c r="D58" t="s">
        <v>103</v>
      </c>
      <c r="F58" t="s">
        <v>104</v>
      </c>
    </row>
    <row r="59" spans="1:6" ht="16.5" customHeight="1" thickBot="1">
      <c r="A59" s="10"/>
      <c r="B59" s="56"/>
      <c r="D59" s="56"/>
      <c r="F59" s="48">
        <f>ROUNDUP((DATEDIF(B59,D59,"M"))/3,0)</f>
        <v>0</v>
      </c>
    </row>
    <row r="60" spans="1:6" ht="16.5" customHeight="1">
      <c r="A60" s="10"/>
    </row>
    <row r="61" spans="1:6" ht="16.5" customHeight="1" thickBot="1">
      <c r="A61" s="10"/>
      <c r="B61" t="s">
        <v>102</v>
      </c>
      <c r="D61" t="s">
        <v>103</v>
      </c>
      <c r="F61" t="s">
        <v>104</v>
      </c>
    </row>
    <row r="62" spans="1:6" ht="16.5" customHeight="1" thickBot="1">
      <c r="A62" s="10"/>
      <c r="B62" s="56"/>
      <c r="D62" s="56"/>
      <c r="F62" s="48">
        <f>ROUNDUP((DATEDIF(B62,D62,"M"))/3,0)</f>
        <v>0</v>
      </c>
    </row>
    <row r="63" spans="1:6" ht="16.5" customHeight="1">
      <c r="A63" s="10"/>
    </row>
    <row r="64" spans="1:6" ht="16.5" customHeight="1" thickBot="1">
      <c r="A64" s="10"/>
      <c r="B64" t="s">
        <v>102</v>
      </c>
      <c r="D64" t="s">
        <v>103</v>
      </c>
      <c r="F64" t="s">
        <v>104</v>
      </c>
    </row>
    <row r="65" spans="1:9" ht="16.5" customHeight="1" thickBot="1">
      <c r="A65" s="10"/>
      <c r="B65" s="56"/>
      <c r="D65" s="56"/>
      <c r="F65" s="48">
        <f>ROUNDUP((DATEDIF(B65,D65,"M"))/3,0)</f>
        <v>0</v>
      </c>
    </row>
    <row r="66" spans="1:9" ht="16.5" customHeight="1">
      <c r="A66" s="10"/>
    </row>
    <row r="67" spans="1:9" ht="16.5" customHeight="1" thickBot="1">
      <c r="A67" s="10"/>
      <c r="B67" t="s">
        <v>102</v>
      </c>
      <c r="D67" t="s">
        <v>103</v>
      </c>
      <c r="F67" t="s">
        <v>104</v>
      </c>
    </row>
    <row r="68" spans="1:9" ht="16.5" customHeight="1" thickBot="1">
      <c r="A68" s="10"/>
      <c r="B68" s="56"/>
      <c r="D68" s="56"/>
      <c r="F68" s="48">
        <f>ROUNDUP((DATEDIF(B68,D68,"M"))/3,0)</f>
        <v>0</v>
      </c>
    </row>
    <row r="69" spans="1:9" ht="16.5" customHeight="1">
      <c r="A69" s="45"/>
      <c r="B69" s="46"/>
      <c r="C69" s="46"/>
      <c r="D69" s="46"/>
      <c r="E69" s="46"/>
      <c r="F69" s="46"/>
      <c r="G69" s="46"/>
      <c r="H69" s="46"/>
      <c r="I69" s="46"/>
    </row>
    <row r="70" spans="1:9" ht="16.5" customHeight="1" thickBot="1">
      <c r="A70" t="s">
        <v>109</v>
      </c>
    </row>
    <row r="71" spans="1:9" ht="14.25" thickBot="1">
      <c r="A71" s="11" t="s">
        <v>119</v>
      </c>
      <c r="G71" s="42"/>
      <c r="H71" t="s">
        <v>11</v>
      </c>
    </row>
    <row r="72" spans="1:9" ht="14.25" thickBot="1">
      <c r="A72" s="11"/>
      <c r="G72" s="7"/>
    </row>
    <row r="73" spans="1:9" ht="14.25" thickBot="1">
      <c r="A73" s="11" t="s">
        <v>96</v>
      </c>
      <c r="G73" s="42"/>
      <c r="H73" t="s">
        <v>22</v>
      </c>
    </row>
    <row r="74" spans="1:9" ht="14.25" thickBot="1">
      <c r="A74" s="11" t="s">
        <v>106</v>
      </c>
    </row>
    <row r="75" spans="1:9" ht="14.25" thickBot="1">
      <c r="G75" s="37">
        <f>G71*(1+G73/100)</f>
        <v>0</v>
      </c>
      <c r="H75" t="s">
        <v>24</v>
      </c>
    </row>
    <row r="76" spans="1:9" ht="14.25" thickBot="1"/>
    <row r="77" spans="1:9" ht="14.25" thickBot="1">
      <c r="A77" t="s">
        <v>33</v>
      </c>
      <c r="G77" s="41"/>
      <c r="H77" t="s">
        <v>23</v>
      </c>
    </row>
    <row r="78" spans="1:9">
      <c r="A78" t="s">
        <v>107</v>
      </c>
    </row>
    <row r="79" spans="1:9">
      <c r="A79" s="11" t="s">
        <v>26</v>
      </c>
      <c r="B79" s="11"/>
    </row>
    <row r="80" spans="1:9" ht="14.25" thickBot="1">
      <c r="B80" t="s">
        <v>0</v>
      </c>
      <c r="E80" t="s">
        <v>15</v>
      </c>
      <c r="G80" t="s">
        <v>3</v>
      </c>
    </row>
    <row r="81" spans="1:8" ht="14.25" thickBot="1">
      <c r="B81" s="36">
        <f>G75</f>
        <v>0</v>
      </c>
      <c r="C81" t="s">
        <v>2</v>
      </c>
      <c r="D81" t="s">
        <v>7</v>
      </c>
      <c r="E81" s="5">
        <f>G77</f>
        <v>0</v>
      </c>
      <c r="F81" t="s">
        <v>8</v>
      </c>
      <c r="G81" s="43">
        <f>B81*E81</f>
        <v>0</v>
      </c>
      <c r="H81" t="s">
        <v>25</v>
      </c>
    </row>
    <row r="83" spans="1:8" ht="14.25">
      <c r="A83" s="12" t="s">
        <v>110</v>
      </c>
    </row>
    <row r="84" spans="1:8">
      <c r="A84" s="11" t="s">
        <v>108</v>
      </c>
    </row>
    <row r="85" spans="1:8" ht="14.25" thickBot="1"/>
    <row r="86" spans="1:8" ht="14.25" thickBot="1">
      <c r="A86" s="9" t="s">
        <v>17</v>
      </c>
      <c r="B86" s="42"/>
      <c r="C86" t="s">
        <v>2</v>
      </c>
      <c r="D86" t="s">
        <v>7</v>
      </c>
      <c r="E86" s="41"/>
      <c r="F86" t="s">
        <v>4</v>
      </c>
      <c r="G86" s="36">
        <f>B86*E86</f>
        <v>0</v>
      </c>
      <c r="H86" t="s">
        <v>21</v>
      </c>
    </row>
    <row r="87" spans="1:8" ht="14.25" thickBot="1"/>
    <row r="88" spans="1:8" ht="14.25" thickBot="1">
      <c r="A88" s="9" t="s">
        <v>18</v>
      </c>
      <c r="B88" s="42"/>
      <c r="C88" t="s">
        <v>2</v>
      </c>
      <c r="D88" t="s">
        <v>7</v>
      </c>
      <c r="E88" s="41"/>
      <c r="F88" t="s">
        <v>4</v>
      </c>
      <c r="G88" s="36">
        <f>B88*E88</f>
        <v>0</v>
      </c>
      <c r="H88" t="s">
        <v>21</v>
      </c>
    </row>
    <row r="89" spans="1:8" ht="14.25" thickBot="1"/>
    <row r="90" spans="1:8" ht="14.25" thickBot="1">
      <c r="A90" s="9" t="s">
        <v>19</v>
      </c>
      <c r="B90" s="42"/>
      <c r="C90" t="s">
        <v>2</v>
      </c>
      <c r="D90" t="s">
        <v>1</v>
      </c>
      <c r="E90" s="41"/>
      <c r="F90" t="s">
        <v>4</v>
      </c>
      <c r="G90" s="6">
        <f>B90*E90</f>
        <v>0</v>
      </c>
      <c r="H90" t="s">
        <v>21</v>
      </c>
    </row>
    <row r="91" spans="1:8" ht="14.25" thickBot="1">
      <c r="B91" s="7"/>
      <c r="E91" s="8"/>
      <c r="G91" s="7"/>
    </row>
    <row r="92" spans="1:8" ht="14.25" thickBot="1">
      <c r="A92" s="11" t="s">
        <v>113</v>
      </c>
      <c r="B92" s="42"/>
      <c r="C92" t="s">
        <v>2</v>
      </c>
      <c r="D92" t="s">
        <v>1</v>
      </c>
      <c r="E92" s="41"/>
      <c r="F92" t="s">
        <v>4</v>
      </c>
      <c r="G92" s="6">
        <f>B92*E92</f>
        <v>0</v>
      </c>
      <c r="H92" t="s">
        <v>21</v>
      </c>
    </row>
    <row r="93" spans="1:8" ht="14.25" thickBot="1">
      <c r="B93" s="7"/>
      <c r="E93" s="8"/>
      <c r="G93" s="7"/>
    </row>
    <row r="94" spans="1:8" ht="14.25" thickBot="1">
      <c r="A94" s="11" t="s">
        <v>114</v>
      </c>
      <c r="B94" s="42"/>
      <c r="C94" t="s">
        <v>2</v>
      </c>
      <c r="D94" t="s">
        <v>1</v>
      </c>
      <c r="E94" s="41"/>
      <c r="F94" t="s">
        <v>4</v>
      </c>
      <c r="G94" s="6">
        <f>B94*E94</f>
        <v>0</v>
      </c>
      <c r="H94" t="s">
        <v>21</v>
      </c>
    </row>
    <row r="95" spans="1:8" ht="14.25" thickBot="1">
      <c r="B95" s="7"/>
      <c r="E95" s="8"/>
      <c r="G95" s="7"/>
    </row>
    <row r="96" spans="1:8" ht="14.25" thickBot="1">
      <c r="D96" t="s">
        <v>116</v>
      </c>
      <c r="E96" s="5">
        <f>E86+E88+E90+E92+E94</f>
        <v>0</v>
      </c>
      <c r="F96" s="11" t="s">
        <v>115</v>
      </c>
      <c r="G96" s="44">
        <f>G86+G88+G90+G92+G94</f>
        <v>0</v>
      </c>
      <c r="H96" t="s">
        <v>12</v>
      </c>
    </row>
    <row r="97" spans="1:8">
      <c r="E97" s="54" t="s">
        <v>117</v>
      </c>
      <c r="F97" s="11"/>
      <c r="G97" s="51"/>
    </row>
    <row r="98" spans="1:8">
      <c r="E98" s="54"/>
      <c r="F98" s="11"/>
      <c r="G98" s="51"/>
    </row>
    <row r="99" spans="1:8" ht="14.25">
      <c r="A99" s="12" t="s">
        <v>34</v>
      </c>
    </row>
    <row r="101" spans="1:8" ht="14.25" thickBot="1">
      <c r="B101" s="1" t="s">
        <v>3</v>
      </c>
      <c r="D101" s="1" t="s">
        <v>5</v>
      </c>
      <c r="F101" t="s">
        <v>6</v>
      </c>
    </row>
    <row r="102" spans="1:8" ht="15" thickTop="1" thickBot="1">
      <c r="B102" s="43">
        <f>G81</f>
        <v>0</v>
      </c>
      <c r="C102" t="s">
        <v>13</v>
      </c>
      <c r="D102" s="44">
        <f>G96</f>
        <v>0</v>
      </c>
      <c r="E102" t="s">
        <v>14</v>
      </c>
      <c r="F102" s="52">
        <f>ROUNDDOWN(B102+D102,0)</f>
        <v>0</v>
      </c>
      <c r="G102" t="s">
        <v>2</v>
      </c>
    </row>
    <row r="103" spans="1:8">
      <c r="B103" s="1" t="s">
        <v>9</v>
      </c>
      <c r="D103" s="1" t="s">
        <v>10</v>
      </c>
      <c r="F103" s="1"/>
    </row>
    <row r="105" spans="1:8">
      <c r="B105" s="11" t="s">
        <v>112</v>
      </c>
    </row>
    <row r="106" spans="1:8" ht="7.5" customHeight="1">
      <c r="B106" s="11"/>
    </row>
    <row r="107" spans="1:8">
      <c r="B107" s="65" t="s">
        <v>111</v>
      </c>
      <c r="C107" s="65"/>
      <c r="D107" s="65"/>
      <c r="E107" s="65"/>
      <c r="F107" s="65"/>
      <c r="G107" s="65"/>
      <c r="H107" s="65"/>
    </row>
  </sheetData>
  <sheetProtection password="CC3D" sheet="1" objects="1" scenarios="1" selectLockedCells="1"/>
  <mergeCells count="4">
    <mergeCell ref="A2:G2"/>
    <mergeCell ref="A3:G3"/>
    <mergeCell ref="A4:G4"/>
    <mergeCell ref="B107:H107"/>
  </mergeCells>
  <phoneticPr fontId="2"/>
  <pageMargins left="0.69" right="0.33" top="0.51" bottom="0.52"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11"/>
  <sheetViews>
    <sheetView workbookViewId="0"/>
  </sheetViews>
  <sheetFormatPr defaultRowHeight="13.5"/>
  <cols>
    <col min="1" max="1" width="14.75" customWidth="1"/>
    <col min="2" max="16" width="4.375" customWidth="1"/>
  </cols>
  <sheetData>
    <row r="1" spans="1:16">
      <c r="A1" s="19" t="s">
        <v>88</v>
      </c>
      <c r="B1" s="19"/>
      <c r="C1" s="19"/>
      <c r="D1" s="19"/>
    </row>
    <row r="3" spans="1:16">
      <c r="A3" s="19" t="s">
        <v>90</v>
      </c>
      <c r="B3" s="19"/>
      <c r="C3" s="19"/>
      <c r="D3" s="19"/>
      <c r="E3" s="19"/>
      <c r="F3" s="19"/>
      <c r="G3" s="19"/>
      <c r="H3" s="19"/>
    </row>
    <row r="5" spans="1:16" ht="23.25" customHeight="1">
      <c r="A5" s="66" t="s">
        <v>78</v>
      </c>
      <c r="B5" s="24">
        <v>45</v>
      </c>
      <c r="C5" s="24">
        <v>46</v>
      </c>
      <c r="D5" s="24">
        <v>47</v>
      </c>
      <c r="E5" s="24">
        <v>48</v>
      </c>
      <c r="F5" s="24">
        <v>49</v>
      </c>
      <c r="G5" s="24">
        <v>50</v>
      </c>
      <c r="H5" s="24">
        <v>51</v>
      </c>
      <c r="I5" s="24">
        <v>52</v>
      </c>
      <c r="J5" s="24">
        <v>53</v>
      </c>
      <c r="K5" s="24">
        <v>54</v>
      </c>
      <c r="L5" s="24">
        <v>55</v>
      </c>
      <c r="M5" s="24">
        <v>56</v>
      </c>
      <c r="N5" s="24">
        <v>57</v>
      </c>
      <c r="O5" s="24">
        <v>58</v>
      </c>
      <c r="P5" s="24">
        <v>59</v>
      </c>
    </row>
    <row r="6" spans="1:16" ht="23.25" customHeight="1">
      <c r="A6" s="67"/>
      <c r="B6" s="20" t="s">
        <v>79</v>
      </c>
      <c r="C6" s="20" t="s">
        <v>79</v>
      </c>
      <c r="D6" s="20" t="s">
        <v>79</v>
      </c>
      <c r="E6" s="20" t="s">
        <v>79</v>
      </c>
      <c r="F6" s="20" t="s">
        <v>79</v>
      </c>
      <c r="G6" s="20" t="s">
        <v>79</v>
      </c>
      <c r="H6" s="20" t="s">
        <v>79</v>
      </c>
      <c r="I6" s="20" t="s">
        <v>79</v>
      </c>
      <c r="J6" s="20" t="s">
        <v>79</v>
      </c>
      <c r="K6" s="20" t="s">
        <v>79</v>
      </c>
      <c r="L6" s="20" t="s">
        <v>79</v>
      </c>
      <c r="M6" s="20" t="s">
        <v>79</v>
      </c>
      <c r="N6" s="20" t="s">
        <v>79</v>
      </c>
      <c r="O6" s="20" t="s">
        <v>79</v>
      </c>
      <c r="P6" s="20" t="s">
        <v>79</v>
      </c>
    </row>
    <row r="7" spans="1:16" ht="23.25" customHeight="1">
      <c r="A7" s="68" t="s">
        <v>77</v>
      </c>
      <c r="B7" s="21">
        <v>45</v>
      </c>
      <c r="C7" s="22">
        <v>42</v>
      </c>
      <c r="D7" s="21">
        <v>39</v>
      </c>
      <c r="E7" s="22">
        <v>36</v>
      </c>
      <c r="F7" s="21">
        <v>33</v>
      </c>
      <c r="G7" s="22">
        <v>30</v>
      </c>
      <c r="H7" s="21">
        <v>27</v>
      </c>
      <c r="I7" s="22">
        <v>24</v>
      </c>
      <c r="J7" s="21">
        <v>21</v>
      </c>
      <c r="K7" s="22">
        <v>18</v>
      </c>
      <c r="L7" s="22">
        <v>15</v>
      </c>
      <c r="M7" s="22">
        <v>12</v>
      </c>
      <c r="N7" s="22">
        <v>9</v>
      </c>
      <c r="O7" s="22">
        <v>6</v>
      </c>
      <c r="P7" s="22">
        <v>2</v>
      </c>
    </row>
    <row r="8" spans="1:16" ht="23.25" customHeight="1">
      <c r="A8" s="69"/>
      <c r="B8" s="23" t="s">
        <v>22</v>
      </c>
      <c r="C8" s="23" t="s">
        <v>22</v>
      </c>
      <c r="D8" s="23" t="s">
        <v>22</v>
      </c>
      <c r="E8" s="23" t="s">
        <v>22</v>
      </c>
      <c r="F8" s="23" t="s">
        <v>22</v>
      </c>
      <c r="G8" s="23" t="s">
        <v>22</v>
      </c>
      <c r="H8" s="23" t="s">
        <v>22</v>
      </c>
      <c r="I8" s="23" t="s">
        <v>22</v>
      </c>
      <c r="J8" s="23" t="s">
        <v>22</v>
      </c>
      <c r="K8" s="23" t="s">
        <v>22</v>
      </c>
      <c r="L8" s="23" t="s">
        <v>22</v>
      </c>
      <c r="M8" s="23" t="s">
        <v>22</v>
      </c>
      <c r="N8" s="23" t="s">
        <v>22</v>
      </c>
      <c r="O8" s="23" t="s">
        <v>22</v>
      </c>
      <c r="P8" s="23" t="s">
        <v>22</v>
      </c>
    </row>
    <row r="10" spans="1:16">
      <c r="A10" s="64" t="s">
        <v>89</v>
      </c>
      <c r="B10" s="64"/>
      <c r="C10" s="64"/>
      <c r="D10" s="64"/>
      <c r="E10" s="64"/>
      <c r="F10" s="64"/>
    </row>
    <row r="11" spans="1:16">
      <c r="A11" s="64" t="s">
        <v>80</v>
      </c>
      <c r="B11" s="64"/>
      <c r="C11" s="64"/>
      <c r="D11" s="64"/>
      <c r="E11" s="64"/>
      <c r="F11" s="64"/>
      <c r="G11" s="64"/>
      <c r="H11" s="64"/>
      <c r="I11" s="64"/>
      <c r="J11" s="64"/>
      <c r="K11" s="64"/>
      <c r="L11" s="64"/>
      <c r="M11" s="64"/>
    </row>
  </sheetData>
  <sheetProtection password="CC3D" sheet="1" objects="1" scenarios="1" selectLockedCells="1"/>
  <mergeCells count="4">
    <mergeCell ref="A10:F10"/>
    <mergeCell ref="A11:M11"/>
    <mergeCell ref="A5:A6"/>
    <mergeCell ref="A7:A8"/>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52"/>
  <sheetViews>
    <sheetView topLeftCell="A4" workbookViewId="0">
      <selection activeCell="D39" sqref="D39"/>
    </sheetView>
  </sheetViews>
  <sheetFormatPr defaultRowHeight="13.5"/>
  <cols>
    <col min="1" max="1" width="9" style="57"/>
    <col min="2" max="4" width="12.625" style="57" customWidth="1"/>
    <col min="5" max="16384" width="9" style="57"/>
  </cols>
  <sheetData>
    <row r="1" spans="1:4">
      <c r="A1" s="57" t="s">
        <v>122</v>
      </c>
    </row>
    <row r="3" spans="1:4">
      <c r="A3" s="61" t="s">
        <v>123</v>
      </c>
      <c r="B3" s="70" t="s">
        <v>127</v>
      </c>
      <c r="C3" s="70"/>
      <c r="D3" s="70"/>
    </row>
    <row r="4" spans="1:4">
      <c r="A4" s="62" t="s">
        <v>124</v>
      </c>
      <c r="B4" s="58" t="s">
        <v>36</v>
      </c>
      <c r="C4" s="58" t="s">
        <v>37</v>
      </c>
      <c r="D4" s="58" t="s">
        <v>38</v>
      </c>
    </row>
    <row r="5" spans="1:4">
      <c r="A5" s="59">
        <v>1</v>
      </c>
      <c r="B5" s="60">
        <v>0.50219999999999998</v>
      </c>
      <c r="C5" s="60">
        <v>0.83699999999999997</v>
      </c>
      <c r="D5" s="60">
        <v>0.83699999999999997</v>
      </c>
    </row>
    <row r="6" spans="1:4">
      <c r="A6" s="59">
        <f>A5+1</f>
        <v>2</v>
      </c>
      <c r="B6" s="60">
        <v>1.0044</v>
      </c>
      <c r="C6" s="60">
        <v>1.6739999999999999</v>
      </c>
      <c r="D6" s="60">
        <v>1.6739999999999999</v>
      </c>
    </row>
    <row r="7" spans="1:4">
      <c r="A7" s="59">
        <f t="shared" ref="A7:A49" si="0">A6+1</f>
        <v>3</v>
      </c>
      <c r="B7" s="60">
        <v>1.5065999999999999</v>
      </c>
      <c r="C7" s="60">
        <v>2.5110000000000001</v>
      </c>
      <c r="D7" s="60">
        <v>2.5110000000000001</v>
      </c>
    </row>
    <row r="8" spans="1:4">
      <c r="A8" s="59">
        <f t="shared" si="0"/>
        <v>4</v>
      </c>
      <c r="B8" s="60">
        <v>2.0087999999999999</v>
      </c>
      <c r="C8" s="60">
        <v>3.3479999999999999</v>
      </c>
      <c r="D8" s="60">
        <v>3.3479999999999999</v>
      </c>
    </row>
    <row r="9" spans="1:4">
      <c r="A9" s="59">
        <f t="shared" si="0"/>
        <v>5</v>
      </c>
      <c r="B9" s="60">
        <v>2.5110000000000001</v>
      </c>
      <c r="C9" s="60">
        <v>4.1849999999999996</v>
      </c>
      <c r="D9" s="60">
        <v>4.1849999999999996</v>
      </c>
    </row>
    <row r="10" spans="1:4">
      <c r="A10" s="59">
        <f t="shared" si="0"/>
        <v>6</v>
      </c>
      <c r="B10" s="60">
        <v>3.0131999999999999</v>
      </c>
      <c r="C10" s="60">
        <v>5.0220000000000002</v>
      </c>
      <c r="D10" s="60">
        <v>5.0220000000000002</v>
      </c>
    </row>
    <row r="11" spans="1:4">
      <c r="A11" s="59">
        <f t="shared" si="0"/>
        <v>7</v>
      </c>
      <c r="B11" s="60">
        <v>3.5154000000000001</v>
      </c>
      <c r="C11" s="60">
        <v>5.859</v>
      </c>
      <c r="D11" s="60">
        <v>5.859</v>
      </c>
    </row>
    <row r="12" spans="1:4">
      <c r="A12" s="59">
        <f t="shared" si="0"/>
        <v>8</v>
      </c>
      <c r="B12" s="60">
        <v>4.0175999999999998</v>
      </c>
      <c r="C12" s="60">
        <v>6.6959999999999997</v>
      </c>
      <c r="D12" s="60">
        <v>6.6959999999999997</v>
      </c>
    </row>
    <row r="13" spans="1:4">
      <c r="A13" s="59">
        <f t="shared" si="0"/>
        <v>9</v>
      </c>
      <c r="B13" s="60">
        <v>4.5198</v>
      </c>
      <c r="C13" s="60">
        <v>7.5330000000000004</v>
      </c>
      <c r="D13" s="60">
        <v>7.5330000000000004</v>
      </c>
    </row>
    <row r="14" spans="1:4">
      <c r="A14" s="59">
        <f t="shared" si="0"/>
        <v>10</v>
      </c>
      <c r="B14" s="60">
        <v>5.0220000000000002</v>
      </c>
      <c r="C14" s="60">
        <v>8.3699999999999992</v>
      </c>
      <c r="D14" s="60">
        <v>8.3699999999999992</v>
      </c>
    </row>
    <row r="15" spans="1:4">
      <c r="A15" s="59">
        <f t="shared" si="0"/>
        <v>11</v>
      </c>
      <c r="B15" s="60">
        <v>7.4325599999999996</v>
      </c>
      <c r="C15" s="60">
        <v>9.2906999999999993</v>
      </c>
      <c r="D15" s="60">
        <v>11.613375</v>
      </c>
    </row>
    <row r="16" spans="1:4">
      <c r="A16" s="59">
        <f t="shared" si="0"/>
        <v>12</v>
      </c>
      <c r="B16" s="60">
        <v>8.1691199999999995</v>
      </c>
      <c r="C16" s="60">
        <v>10.211399999999999</v>
      </c>
      <c r="D16" s="60">
        <v>12.764250000000001</v>
      </c>
    </row>
    <row r="17" spans="1:4">
      <c r="A17" s="59">
        <f t="shared" si="0"/>
        <v>13</v>
      </c>
      <c r="B17" s="60">
        <v>8.9056800000000003</v>
      </c>
      <c r="C17" s="60">
        <v>11.132099999999999</v>
      </c>
      <c r="D17" s="60">
        <v>13.915125</v>
      </c>
    </row>
    <row r="18" spans="1:4">
      <c r="A18" s="59">
        <f t="shared" si="0"/>
        <v>14</v>
      </c>
      <c r="B18" s="60">
        <v>9.6422399999999993</v>
      </c>
      <c r="C18" s="60">
        <v>12.0528</v>
      </c>
      <c r="D18" s="60">
        <v>15.066000000000001</v>
      </c>
    </row>
    <row r="19" spans="1:4">
      <c r="A19" s="59">
        <f t="shared" si="0"/>
        <v>15</v>
      </c>
      <c r="B19" s="60">
        <v>10.3788</v>
      </c>
      <c r="C19" s="60">
        <v>12.9735</v>
      </c>
      <c r="D19" s="60">
        <v>16.216875000000002</v>
      </c>
    </row>
    <row r="20" spans="1:4">
      <c r="A20" s="59">
        <f t="shared" si="0"/>
        <v>16</v>
      </c>
      <c r="B20" s="60">
        <v>12.88143</v>
      </c>
      <c r="C20" s="60">
        <v>14.3127</v>
      </c>
      <c r="D20" s="60">
        <v>17.890875000000001</v>
      </c>
    </row>
    <row r="21" spans="1:4">
      <c r="A21" s="59">
        <f t="shared" si="0"/>
        <v>17</v>
      </c>
      <c r="B21" s="60">
        <v>14.08671</v>
      </c>
      <c r="C21" s="60">
        <v>15.651899999999999</v>
      </c>
      <c r="D21" s="60">
        <v>19.564875000000001</v>
      </c>
    </row>
    <row r="22" spans="1:4">
      <c r="A22" s="59">
        <f t="shared" si="0"/>
        <v>18</v>
      </c>
      <c r="B22" s="60">
        <v>15.29199</v>
      </c>
      <c r="C22" s="60">
        <v>16.991099999999999</v>
      </c>
      <c r="D22" s="60">
        <v>21.238875</v>
      </c>
    </row>
    <row r="23" spans="1:4">
      <c r="A23" s="59">
        <f t="shared" si="0"/>
        <v>19</v>
      </c>
      <c r="B23" s="60">
        <v>16.49727</v>
      </c>
      <c r="C23" s="60">
        <v>18.330300000000001</v>
      </c>
      <c r="D23" s="60">
        <v>22.912875</v>
      </c>
    </row>
    <row r="24" spans="1:4">
      <c r="A24" s="59">
        <f t="shared" si="0"/>
        <v>20</v>
      </c>
      <c r="B24" s="60">
        <v>19.669499999999999</v>
      </c>
      <c r="C24" s="60">
        <v>19.669499999999999</v>
      </c>
      <c r="D24" s="60">
        <v>24.586874999999999</v>
      </c>
    </row>
    <row r="25" spans="1:4">
      <c r="A25" s="59">
        <f t="shared" si="0"/>
        <v>21</v>
      </c>
      <c r="B25" s="60">
        <v>21.343499999999999</v>
      </c>
      <c r="C25" s="60">
        <v>21.343499999999999</v>
      </c>
      <c r="D25" s="60">
        <v>26.260874999999999</v>
      </c>
    </row>
    <row r="26" spans="1:4">
      <c r="A26" s="59">
        <f t="shared" si="0"/>
        <v>22</v>
      </c>
      <c r="B26" s="60">
        <v>23.017499999999998</v>
      </c>
      <c r="C26" s="60">
        <v>23.017499999999998</v>
      </c>
      <c r="D26" s="60">
        <v>27.934875000000002</v>
      </c>
    </row>
    <row r="27" spans="1:4">
      <c r="A27" s="59">
        <f t="shared" si="0"/>
        <v>23</v>
      </c>
      <c r="B27" s="60">
        <v>24.691500000000001</v>
      </c>
      <c r="C27" s="60">
        <v>24.691500000000001</v>
      </c>
      <c r="D27" s="60">
        <v>29.608875000000001</v>
      </c>
    </row>
    <row r="28" spans="1:4">
      <c r="A28" s="59">
        <f t="shared" si="0"/>
        <v>24</v>
      </c>
      <c r="B28" s="60">
        <v>26.365500000000001</v>
      </c>
      <c r="C28" s="60">
        <v>26.365500000000001</v>
      </c>
      <c r="D28" s="60">
        <v>31.282875000000001</v>
      </c>
    </row>
    <row r="29" spans="1:4">
      <c r="A29" s="59">
        <f t="shared" si="0"/>
        <v>25</v>
      </c>
      <c r="B29" s="60">
        <v>28.0395</v>
      </c>
      <c r="C29" s="60">
        <v>28.0395</v>
      </c>
      <c r="D29" s="60">
        <v>33.27075</v>
      </c>
    </row>
    <row r="30" spans="1:4">
      <c r="A30" s="59">
        <f t="shared" si="0"/>
        <v>26</v>
      </c>
      <c r="B30" s="60">
        <v>29.378699999999998</v>
      </c>
      <c r="C30" s="60">
        <v>29.378699999999998</v>
      </c>
      <c r="D30" s="60">
        <v>34.777349999999998</v>
      </c>
    </row>
    <row r="31" spans="1:4">
      <c r="A31" s="59">
        <f t="shared" si="0"/>
        <v>27</v>
      </c>
      <c r="B31" s="60">
        <v>30.7179</v>
      </c>
      <c r="C31" s="60">
        <v>30.7179</v>
      </c>
      <c r="D31" s="60">
        <v>36.283949999999997</v>
      </c>
    </row>
    <row r="32" spans="1:4">
      <c r="A32" s="59">
        <f t="shared" si="0"/>
        <v>28</v>
      </c>
      <c r="B32" s="60">
        <v>32.057099999999998</v>
      </c>
      <c r="C32" s="60">
        <v>32.057099999999998</v>
      </c>
      <c r="D32" s="60">
        <v>37.790550000000003</v>
      </c>
    </row>
    <row r="33" spans="1:4">
      <c r="A33" s="59">
        <f t="shared" si="0"/>
        <v>29</v>
      </c>
      <c r="B33" s="60">
        <v>33.396299999999997</v>
      </c>
      <c r="C33" s="60">
        <v>33.396299999999997</v>
      </c>
      <c r="D33" s="60">
        <v>39.297150000000002</v>
      </c>
    </row>
    <row r="34" spans="1:4">
      <c r="A34" s="59">
        <f t="shared" si="0"/>
        <v>30</v>
      </c>
      <c r="B34" s="60">
        <v>34.735500000000002</v>
      </c>
      <c r="C34" s="60">
        <v>34.735500000000002</v>
      </c>
      <c r="D34" s="60">
        <v>40.803750000000001</v>
      </c>
    </row>
    <row r="35" spans="1:4">
      <c r="A35" s="59">
        <f t="shared" si="0"/>
        <v>31</v>
      </c>
      <c r="B35" s="60">
        <v>35.739899999999999</v>
      </c>
      <c r="C35" s="60">
        <v>35.739899999999999</v>
      </c>
      <c r="D35" s="60">
        <v>42.31035</v>
      </c>
    </row>
    <row r="36" spans="1:4">
      <c r="A36" s="59">
        <f t="shared" si="0"/>
        <v>32</v>
      </c>
      <c r="B36" s="60">
        <v>36.744300000000003</v>
      </c>
      <c r="C36" s="60">
        <v>36.744300000000003</v>
      </c>
      <c r="D36" s="60">
        <v>43.816949999999999</v>
      </c>
    </row>
    <row r="37" spans="1:4">
      <c r="A37" s="59">
        <f t="shared" si="0"/>
        <v>33</v>
      </c>
      <c r="B37" s="60">
        <v>37.748699999999999</v>
      </c>
      <c r="C37" s="60">
        <v>37.748699999999999</v>
      </c>
      <c r="D37" s="60">
        <v>45.323549999999997</v>
      </c>
    </row>
    <row r="38" spans="1:4">
      <c r="A38" s="59">
        <f t="shared" si="0"/>
        <v>34</v>
      </c>
      <c r="B38" s="60">
        <v>38.753100000000003</v>
      </c>
      <c r="C38" s="60">
        <v>38.753100000000003</v>
      </c>
      <c r="D38" s="60">
        <v>46.830150000000003</v>
      </c>
    </row>
    <row r="39" spans="1:4">
      <c r="A39" s="59">
        <f t="shared" si="0"/>
        <v>35</v>
      </c>
      <c r="B39" s="60">
        <v>39.7575</v>
      </c>
      <c r="C39" s="60">
        <v>39.7575</v>
      </c>
      <c r="D39" s="60">
        <v>47.709000000000003</v>
      </c>
    </row>
    <row r="40" spans="1:4">
      <c r="A40" s="59">
        <f t="shared" si="0"/>
        <v>36</v>
      </c>
      <c r="B40" s="60">
        <v>40.761899999999997</v>
      </c>
      <c r="C40" s="60">
        <v>40.761899999999997</v>
      </c>
      <c r="D40" s="60">
        <v>47.709000000000003</v>
      </c>
    </row>
    <row r="41" spans="1:4">
      <c r="A41" s="59">
        <f t="shared" si="0"/>
        <v>37</v>
      </c>
      <c r="B41" s="60">
        <v>41.766300000000001</v>
      </c>
      <c r="C41" s="60">
        <v>41.766300000000001</v>
      </c>
      <c r="D41" s="60">
        <v>47.709000000000003</v>
      </c>
    </row>
    <row r="42" spans="1:4">
      <c r="A42" s="59">
        <f t="shared" si="0"/>
        <v>38</v>
      </c>
      <c r="B42" s="60">
        <v>42.770699999999998</v>
      </c>
      <c r="C42" s="60">
        <v>42.770699999999998</v>
      </c>
      <c r="D42" s="60">
        <v>47.709000000000003</v>
      </c>
    </row>
    <row r="43" spans="1:4">
      <c r="A43" s="59">
        <f t="shared" si="0"/>
        <v>39</v>
      </c>
      <c r="B43" s="60">
        <v>43.775100000000002</v>
      </c>
      <c r="C43" s="60">
        <v>43.775100000000002</v>
      </c>
      <c r="D43" s="60">
        <v>47.709000000000003</v>
      </c>
    </row>
    <row r="44" spans="1:4">
      <c r="A44" s="59">
        <f t="shared" si="0"/>
        <v>40</v>
      </c>
      <c r="B44" s="60">
        <v>44.779499999999999</v>
      </c>
      <c r="C44" s="60">
        <v>44.779499999999999</v>
      </c>
      <c r="D44" s="60">
        <v>47.709000000000003</v>
      </c>
    </row>
    <row r="45" spans="1:4">
      <c r="A45" s="59">
        <f t="shared" si="0"/>
        <v>41</v>
      </c>
      <c r="B45" s="60">
        <v>45.783900000000003</v>
      </c>
      <c r="C45" s="60">
        <v>45.783900000000003</v>
      </c>
      <c r="D45" s="60">
        <v>47.709000000000003</v>
      </c>
    </row>
    <row r="46" spans="1:4">
      <c r="A46" s="59">
        <f t="shared" si="0"/>
        <v>42</v>
      </c>
      <c r="B46" s="60">
        <v>46.7883</v>
      </c>
      <c r="C46" s="60">
        <v>46.7883</v>
      </c>
      <c r="D46" s="60">
        <v>47.709000000000003</v>
      </c>
    </row>
    <row r="47" spans="1:4">
      <c r="A47" s="59">
        <f t="shared" si="0"/>
        <v>43</v>
      </c>
      <c r="B47" s="60">
        <v>47.709000000000003</v>
      </c>
      <c r="C47" s="60">
        <v>47.709000000000003</v>
      </c>
      <c r="D47" s="60">
        <v>47.709000000000003</v>
      </c>
    </row>
    <row r="48" spans="1:4">
      <c r="A48" s="59">
        <f t="shared" si="0"/>
        <v>44</v>
      </c>
      <c r="B48" s="60">
        <v>47.709000000000003</v>
      </c>
      <c r="C48" s="60">
        <v>47.709000000000003</v>
      </c>
      <c r="D48" s="60">
        <v>47.709000000000003</v>
      </c>
    </row>
    <row r="49" spans="1:4">
      <c r="A49" s="59">
        <f t="shared" si="0"/>
        <v>45</v>
      </c>
      <c r="B49" s="60">
        <v>47.709000000000003</v>
      </c>
      <c r="C49" s="60">
        <v>47.709000000000003</v>
      </c>
      <c r="D49" s="60">
        <v>47.709000000000003</v>
      </c>
    </row>
    <row r="51" spans="1:4">
      <c r="A51" s="57" t="s">
        <v>125</v>
      </c>
    </row>
    <row r="52" spans="1:4">
      <c r="A52" s="57" t="s">
        <v>126</v>
      </c>
    </row>
  </sheetData>
  <mergeCells count="1">
    <mergeCell ref="B3:D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8"/>
  <sheetViews>
    <sheetView workbookViewId="0"/>
  </sheetViews>
  <sheetFormatPr defaultRowHeight="13.5"/>
  <cols>
    <col min="1" max="1" width="8.25" customWidth="1"/>
    <col min="2" max="2" width="9" customWidth="1"/>
    <col min="8" max="9" width="9" customWidth="1"/>
    <col min="10" max="10" width="11.125" customWidth="1"/>
    <col min="12" max="12" width="4.5" customWidth="1"/>
    <col min="13" max="13" width="5.125" customWidth="1"/>
  </cols>
  <sheetData>
    <row r="1" spans="1:13">
      <c r="A1" t="s">
        <v>39</v>
      </c>
      <c r="B1" t="s">
        <v>93</v>
      </c>
    </row>
    <row r="3" spans="1:13" ht="13.5" customHeight="1">
      <c r="A3" s="167" t="s">
        <v>40</v>
      </c>
      <c r="B3" s="167"/>
      <c r="C3" s="167"/>
      <c r="D3" s="167"/>
      <c r="E3" s="167"/>
      <c r="F3" s="167"/>
      <c r="G3" s="167"/>
      <c r="H3" s="167"/>
      <c r="I3" s="14"/>
    </row>
    <row r="4" spans="1:13">
      <c r="A4" s="167"/>
      <c r="B4" s="167"/>
      <c r="C4" s="167"/>
      <c r="D4" s="167"/>
      <c r="E4" s="167"/>
      <c r="F4" s="167"/>
      <c r="G4" s="167"/>
      <c r="H4" s="167"/>
      <c r="I4" s="14"/>
    </row>
    <row r="5" spans="1:13">
      <c r="A5" s="167"/>
      <c r="B5" s="167"/>
      <c r="C5" s="167"/>
      <c r="D5" s="167"/>
      <c r="E5" s="167"/>
      <c r="F5" s="167"/>
      <c r="G5" s="167"/>
      <c r="H5" s="167"/>
      <c r="I5" s="14"/>
    </row>
    <row r="6" spans="1:13" ht="14.25" thickBot="1">
      <c r="A6" s="14"/>
      <c r="B6" s="14"/>
      <c r="C6" s="14"/>
      <c r="D6" s="14"/>
      <c r="E6" s="14"/>
      <c r="F6" s="14"/>
      <c r="G6" s="14"/>
      <c r="H6" s="14"/>
      <c r="I6" s="14"/>
    </row>
    <row r="7" spans="1:13" ht="13.5" customHeight="1">
      <c r="A7" s="168" t="s">
        <v>41</v>
      </c>
      <c r="B7" s="169"/>
      <c r="C7" s="133" t="s">
        <v>81</v>
      </c>
      <c r="D7" s="133" t="s">
        <v>82</v>
      </c>
      <c r="E7" s="133" t="s">
        <v>83</v>
      </c>
      <c r="F7" s="139" t="s">
        <v>42</v>
      </c>
      <c r="G7" s="169"/>
      <c r="H7" s="139" t="s">
        <v>75</v>
      </c>
      <c r="I7" s="181"/>
      <c r="J7" s="169"/>
      <c r="K7" s="133" t="s">
        <v>43</v>
      </c>
      <c r="L7" s="139" t="s">
        <v>67</v>
      </c>
      <c r="M7" s="140"/>
    </row>
    <row r="8" spans="1:13">
      <c r="A8" s="170"/>
      <c r="B8" s="171"/>
      <c r="C8" s="134"/>
      <c r="D8" s="134"/>
      <c r="E8" s="134"/>
      <c r="F8" s="141"/>
      <c r="G8" s="171"/>
      <c r="H8" s="141"/>
      <c r="I8" s="182"/>
      <c r="J8" s="171"/>
      <c r="K8" s="134"/>
      <c r="L8" s="141"/>
      <c r="M8" s="142"/>
    </row>
    <row r="9" spans="1:13" ht="14.25" thickBot="1">
      <c r="A9" s="172"/>
      <c r="B9" s="173"/>
      <c r="C9" s="135"/>
      <c r="D9" s="135"/>
      <c r="E9" s="135"/>
      <c r="F9" s="143"/>
      <c r="G9" s="173"/>
      <c r="H9" s="143"/>
      <c r="I9" s="183"/>
      <c r="J9" s="173"/>
      <c r="K9" s="135"/>
      <c r="L9" s="143"/>
      <c r="M9" s="144"/>
    </row>
    <row r="10" spans="1:13" ht="28.5" customHeight="1" thickTop="1" thickBot="1">
      <c r="A10" s="34" t="s">
        <v>91</v>
      </c>
      <c r="B10" s="35" t="s">
        <v>48</v>
      </c>
      <c r="C10" s="16" t="s">
        <v>49</v>
      </c>
      <c r="D10" s="16" t="s">
        <v>50</v>
      </c>
      <c r="E10" s="16" t="s">
        <v>51</v>
      </c>
      <c r="F10" s="145" t="s">
        <v>52</v>
      </c>
      <c r="G10" s="162"/>
      <c r="H10" s="145" t="s">
        <v>53</v>
      </c>
      <c r="I10" s="180"/>
      <c r="J10" s="162"/>
      <c r="K10" s="16" t="s">
        <v>54</v>
      </c>
      <c r="L10" s="145" t="s">
        <v>55</v>
      </c>
      <c r="M10" s="146"/>
    </row>
    <row r="11" spans="1:13">
      <c r="A11" s="136" t="s">
        <v>44</v>
      </c>
      <c r="B11" s="31" t="s">
        <v>45</v>
      </c>
      <c r="C11" s="28" t="s">
        <v>53</v>
      </c>
      <c r="D11" s="25" t="s">
        <v>53</v>
      </c>
      <c r="E11" s="25" t="s">
        <v>53</v>
      </c>
      <c r="F11" s="163" t="s">
        <v>56</v>
      </c>
      <c r="G11" s="164"/>
      <c r="H11" s="163" t="s">
        <v>54</v>
      </c>
      <c r="I11" s="178"/>
      <c r="J11" s="164"/>
      <c r="K11" s="25" t="s">
        <v>55</v>
      </c>
      <c r="L11" s="147" t="s">
        <v>57</v>
      </c>
      <c r="M11" s="148"/>
    </row>
    <row r="12" spans="1:13">
      <c r="A12" s="137"/>
      <c r="B12" s="32" t="s">
        <v>46</v>
      </c>
      <c r="C12" s="13" t="s">
        <v>84</v>
      </c>
      <c r="D12" s="13" t="s">
        <v>87</v>
      </c>
      <c r="E12" s="13" t="s">
        <v>85</v>
      </c>
      <c r="F12" s="174"/>
      <c r="G12" s="175"/>
      <c r="H12" s="174"/>
      <c r="I12" s="149"/>
      <c r="J12" s="175"/>
      <c r="K12" s="13"/>
      <c r="L12" s="149"/>
      <c r="M12" s="150"/>
    </row>
    <row r="13" spans="1:13" ht="14.25" thickBot="1">
      <c r="A13" s="138"/>
      <c r="B13" s="30" t="s">
        <v>86</v>
      </c>
      <c r="C13" s="29"/>
      <c r="D13" s="26"/>
      <c r="E13" s="26"/>
      <c r="F13" s="176"/>
      <c r="G13" s="177"/>
      <c r="H13" s="155"/>
      <c r="I13" s="179"/>
      <c r="J13" s="74"/>
      <c r="K13" s="27"/>
      <c r="L13" s="155">
        <v>5</v>
      </c>
      <c r="M13" s="80"/>
    </row>
    <row r="14" spans="1:13" ht="13.5" customHeight="1">
      <c r="A14" s="165" t="s">
        <v>47</v>
      </c>
      <c r="B14" s="87" t="s">
        <v>48</v>
      </c>
      <c r="C14" s="87"/>
      <c r="D14" s="87" t="s">
        <v>50</v>
      </c>
      <c r="E14" s="87" t="s">
        <v>51</v>
      </c>
      <c r="F14" s="131" t="s">
        <v>52</v>
      </c>
      <c r="G14" s="108"/>
      <c r="H14" s="131" t="s">
        <v>58</v>
      </c>
      <c r="I14" s="159"/>
      <c r="J14" s="108"/>
      <c r="K14" s="151" t="s">
        <v>60</v>
      </c>
      <c r="L14" s="151" t="s">
        <v>59</v>
      </c>
      <c r="M14" s="152"/>
    </row>
    <row r="15" spans="1:13" ht="14.25" thickBot="1">
      <c r="A15" s="166"/>
      <c r="B15" s="156"/>
      <c r="C15" s="156"/>
      <c r="D15" s="156"/>
      <c r="E15" s="156"/>
      <c r="F15" s="157"/>
      <c r="G15" s="158"/>
      <c r="H15" s="157"/>
      <c r="I15" s="160"/>
      <c r="J15" s="158"/>
      <c r="K15" s="161"/>
      <c r="L15" s="153"/>
      <c r="M15" s="154"/>
    </row>
    <row r="16" spans="1:13" ht="13.5" customHeight="1">
      <c r="A16" s="84" t="s">
        <v>61</v>
      </c>
      <c r="B16" s="87" t="s">
        <v>48</v>
      </c>
      <c r="C16" s="120"/>
      <c r="D16" s="87" t="s">
        <v>54</v>
      </c>
      <c r="E16" s="131" t="s">
        <v>54</v>
      </c>
      <c r="F16" s="110" t="s">
        <v>62</v>
      </c>
      <c r="G16" s="108" t="s">
        <v>55</v>
      </c>
      <c r="H16" s="110" t="s">
        <v>63</v>
      </c>
      <c r="I16" s="112" t="s">
        <v>64</v>
      </c>
      <c r="J16" s="129" t="s">
        <v>65</v>
      </c>
      <c r="K16" s="116" t="s">
        <v>66</v>
      </c>
      <c r="L16" s="118" t="s">
        <v>57</v>
      </c>
      <c r="M16" s="103" t="s">
        <v>68</v>
      </c>
    </row>
    <row r="17" spans="1:13">
      <c r="A17" s="85"/>
      <c r="B17" s="88"/>
      <c r="C17" s="107"/>
      <c r="D17" s="88"/>
      <c r="E17" s="132"/>
      <c r="F17" s="111"/>
      <c r="G17" s="109"/>
      <c r="H17" s="111"/>
      <c r="I17" s="113"/>
      <c r="J17" s="130"/>
      <c r="K17" s="117"/>
      <c r="L17" s="119"/>
      <c r="M17" s="104"/>
    </row>
    <row r="18" spans="1:13">
      <c r="A18" s="85"/>
      <c r="B18" s="105" t="s">
        <v>69</v>
      </c>
      <c r="C18" s="75"/>
      <c r="D18" s="99">
        <v>20</v>
      </c>
      <c r="E18" s="99">
        <v>15</v>
      </c>
      <c r="F18" s="121">
        <v>15</v>
      </c>
      <c r="G18" s="126" t="s">
        <v>70</v>
      </c>
      <c r="H18" s="121">
        <v>10</v>
      </c>
      <c r="I18" s="128">
        <v>10</v>
      </c>
      <c r="J18" s="101">
        <v>10</v>
      </c>
      <c r="K18" s="99">
        <v>10</v>
      </c>
      <c r="L18" s="121">
        <v>5</v>
      </c>
      <c r="M18" s="122">
        <v>5</v>
      </c>
    </row>
    <row r="19" spans="1:13">
      <c r="A19" s="85"/>
      <c r="B19" s="106"/>
      <c r="C19" s="107"/>
      <c r="D19" s="88"/>
      <c r="E19" s="88"/>
      <c r="F19" s="119"/>
      <c r="G19" s="127"/>
      <c r="H19" s="119"/>
      <c r="I19" s="113"/>
      <c r="J19" s="109"/>
      <c r="K19" s="88"/>
      <c r="L19" s="119"/>
      <c r="M19" s="123"/>
    </row>
    <row r="20" spans="1:13">
      <c r="A20" s="85"/>
      <c r="B20" s="99" t="s">
        <v>46</v>
      </c>
      <c r="C20" s="75"/>
      <c r="D20" s="99" t="s">
        <v>71</v>
      </c>
      <c r="E20" s="99" t="s">
        <v>72</v>
      </c>
      <c r="F20" s="77"/>
      <c r="G20" s="101" t="s">
        <v>73</v>
      </c>
      <c r="H20" s="77"/>
      <c r="I20" s="71"/>
      <c r="J20" s="73"/>
      <c r="K20" s="75"/>
      <c r="L20" s="77"/>
      <c r="M20" s="124"/>
    </row>
    <row r="21" spans="1:13" ht="14.25" thickBot="1">
      <c r="A21" s="86"/>
      <c r="B21" s="100"/>
      <c r="C21" s="76"/>
      <c r="D21" s="100"/>
      <c r="E21" s="100"/>
      <c r="F21" s="78"/>
      <c r="G21" s="102"/>
      <c r="H21" s="78"/>
      <c r="I21" s="72"/>
      <c r="J21" s="74"/>
      <c r="K21" s="76"/>
      <c r="L21" s="78"/>
      <c r="M21" s="125"/>
    </row>
    <row r="22" spans="1:13">
      <c r="A22" s="84" t="s">
        <v>74</v>
      </c>
      <c r="B22" s="87" t="s">
        <v>45</v>
      </c>
      <c r="C22" s="120"/>
      <c r="D22" s="87" t="s">
        <v>54</v>
      </c>
      <c r="E22" s="87" t="s">
        <v>54</v>
      </c>
      <c r="F22" s="110" t="s">
        <v>62</v>
      </c>
      <c r="G22" s="108" t="s">
        <v>55</v>
      </c>
      <c r="H22" s="110" t="s">
        <v>63</v>
      </c>
      <c r="I22" s="112" t="s">
        <v>64</v>
      </c>
      <c r="J22" s="114" t="s">
        <v>65</v>
      </c>
      <c r="K22" s="116" t="s">
        <v>66</v>
      </c>
      <c r="L22" s="118" t="s">
        <v>57</v>
      </c>
      <c r="M22" s="103" t="s">
        <v>68</v>
      </c>
    </row>
    <row r="23" spans="1:13">
      <c r="A23" s="85"/>
      <c r="B23" s="88"/>
      <c r="C23" s="107"/>
      <c r="D23" s="88"/>
      <c r="E23" s="88"/>
      <c r="F23" s="111"/>
      <c r="G23" s="109"/>
      <c r="H23" s="111"/>
      <c r="I23" s="113"/>
      <c r="J23" s="115"/>
      <c r="K23" s="117"/>
      <c r="L23" s="119"/>
      <c r="M23" s="104"/>
    </row>
    <row r="24" spans="1:13">
      <c r="A24" s="85"/>
      <c r="B24" s="105" t="s">
        <v>69</v>
      </c>
      <c r="C24" s="75"/>
      <c r="D24" s="99">
        <v>20</v>
      </c>
      <c r="E24" s="93">
        <v>15</v>
      </c>
      <c r="F24" s="95">
        <v>15</v>
      </c>
      <c r="G24" s="91" t="s">
        <v>76</v>
      </c>
      <c r="H24" s="95">
        <v>10</v>
      </c>
      <c r="I24" s="89">
        <v>10</v>
      </c>
      <c r="J24" s="91">
        <v>10</v>
      </c>
      <c r="K24" s="93">
        <v>10</v>
      </c>
      <c r="L24" s="95">
        <v>5</v>
      </c>
      <c r="M24" s="97">
        <v>5</v>
      </c>
    </row>
    <row r="25" spans="1:13">
      <c r="A25" s="85"/>
      <c r="B25" s="106"/>
      <c r="C25" s="107"/>
      <c r="D25" s="88"/>
      <c r="E25" s="94"/>
      <c r="F25" s="96"/>
      <c r="G25" s="92"/>
      <c r="H25" s="96"/>
      <c r="I25" s="90"/>
      <c r="J25" s="92"/>
      <c r="K25" s="94"/>
      <c r="L25" s="96"/>
      <c r="M25" s="98"/>
    </row>
    <row r="26" spans="1:13">
      <c r="A26" s="85"/>
      <c r="B26" s="99" t="s">
        <v>46</v>
      </c>
      <c r="C26" s="75"/>
      <c r="D26" s="99" t="s">
        <v>71</v>
      </c>
      <c r="E26" s="99" t="s">
        <v>72</v>
      </c>
      <c r="F26" s="77"/>
      <c r="G26" s="101" t="s">
        <v>73</v>
      </c>
      <c r="H26" s="77"/>
      <c r="I26" s="71"/>
      <c r="J26" s="73"/>
      <c r="K26" s="75"/>
      <c r="L26" s="77"/>
      <c r="M26" s="79"/>
    </row>
    <row r="27" spans="1:13" ht="14.25" thickBot="1">
      <c r="A27" s="86"/>
      <c r="B27" s="100"/>
      <c r="C27" s="76"/>
      <c r="D27" s="100"/>
      <c r="E27" s="100"/>
      <c r="F27" s="78"/>
      <c r="G27" s="102"/>
      <c r="H27" s="78"/>
      <c r="I27" s="72"/>
      <c r="J27" s="74"/>
      <c r="K27" s="76"/>
      <c r="L27" s="78"/>
      <c r="M27" s="80"/>
    </row>
    <row r="28" spans="1:13" ht="27.75" customHeight="1" thickBot="1">
      <c r="A28" s="33" t="s">
        <v>92</v>
      </c>
      <c r="B28" s="39" t="s">
        <v>48</v>
      </c>
      <c r="C28" s="15"/>
      <c r="D28" s="15"/>
      <c r="E28" s="15"/>
      <c r="F28" s="81"/>
      <c r="G28" s="82"/>
      <c r="H28" s="81"/>
      <c r="I28" s="83"/>
      <c r="J28" s="82"/>
      <c r="K28" s="17"/>
      <c r="L28" s="38" t="s">
        <v>53</v>
      </c>
      <c r="M28" s="18" t="s">
        <v>54</v>
      </c>
    </row>
  </sheetData>
  <sheetProtection password="CC3D" sheet="1" objects="1" scenarios="1" selectLockedCells="1"/>
  <mergeCells count="107">
    <mergeCell ref="A3:H5"/>
    <mergeCell ref="A7:B9"/>
    <mergeCell ref="C7:C9"/>
    <mergeCell ref="D7:D9"/>
    <mergeCell ref="E7:E9"/>
    <mergeCell ref="F7:G9"/>
    <mergeCell ref="F12:G12"/>
    <mergeCell ref="F13:G13"/>
    <mergeCell ref="H11:J11"/>
    <mergeCell ref="H12:J12"/>
    <mergeCell ref="H13:J13"/>
    <mergeCell ref="H10:J10"/>
    <mergeCell ref="H7:J9"/>
    <mergeCell ref="K7:K9"/>
    <mergeCell ref="A11:A13"/>
    <mergeCell ref="L7:M9"/>
    <mergeCell ref="L10:M10"/>
    <mergeCell ref="L11:M11"/>
    <mergeCell ref="L12:M12"/>
    <mergeCell ref="L14:M15"/>
    <mergeCell ref="L13:M13"/>
    <mergeCell ref="D14:D15"/>
    <mergeCell ref="C14:C15"/>
    <mergeCell ref="E14:E15"/>
    <mergeCell ref="F14:G15"/>
    <mergeCell ref="H14:J15"/>
    <mergeCell ref="K14:K15"/>
    <mergeCell ref="F10:G10"/>
    <mergeCell ref="F11:G11"/>
    <mergeCell ref="A14:A15"/>
    <mergeCell ref="B14:B15"/>
    <mergeCell ref="L16:L17"/>
    <mergeCell ref="B16:B17"/>
    <mergeCell ref="C16:C17"/>
    <mergeCell ref="D16:D17"/>
    <mergeCell ref="E16:E17"/>
    <mergeCell ref="F16:F17"/>
    <mergeCell ref="G16:G17"/>
    <mergeCell ref="H16:H17"/>
    <mergeCell ref="I16:I17"/>
    <mergeCell ref="A16:A21"/>
    <mergeCell ref="B20:B21"/>
    <mergeCell ref="C18:C19"/>
    <mergeCell ref="C20:C21"/>
    <mergeCell ref="D18:D19"/>
    <mergeCell ref="E18:E19"/>
    <mergeCell ref="M16:M17"/>
    <mergeCell ref="L18:L19"/>
    <mergeCell ref="M18:M19"/>
    <mergeCell ref="L20:L21"/>
    <mergeCell ref="M20:M21"/>
    <mergeCell ref="B18:B19"/>
    <mergeCell ref="F18:F19"/>
    <mergeCell ref="G18:G19"/>
    <mergeCell ref="H18:H19"/>
    <mergeCell ref="I18:I19"/>
    <mergeCell ref="J16:J17"/>
    <mergeCell ref="K16:K17"/>
    <mergeCell ref="J18:J19"/>
    <mergeCell ref="K18:K19"/>
    <mergeCell ref="D20:D21"/>
    <mergeCell ref="E20:E21"/>
    <mergeCell ref="F20:F21"/>
    <mergeCell ref="G20:G21"/>
    <mergeCell ref="H20:H21"/>
    <mergeCell ref="I20:I21"/>
    <mergeCell ref="J20:J21"/>
    <mergeCell ref="K20:K21"/>
    <mergeCell ref="M22:M23"/>
    <mergeCell ref="B24:B25"/>
    <mergeCell ref="B26:B27"/>
    <mergeCell ref="C24:C25"/>
    <mergeCell ref="C26:C27"/>
    <mergeCell ref="D24:D25"/>
    <mergeCell ref="E24:E25"/>
    <mergeCell ref="F24:F25"/>
    <mergeCell ref="G24:G25"/>
    <mergeCell ref="H24:H25"/>
    <mergeCell ref="G22:G23"/>
    <mergeCell ref="H22:H23"/>
    <mergeCell ref="I22:I23"/>
    <mergeCell ref="J22:J23"/>
    <mergeCell ref="K22:K23"/>
    <mergeCell ref="L22:L23"/>
    <mergeCell ref="B22:B23"/>
    <mergeCell ref="F22:F23"/>
    <mergeCell ref="C22:C23"/>
    <mergeCell ref="D22:D23"/>
    <mergeCell ref="I26:I27"/>
    <mergeCell ref="J26:J27"/>
    <mergeCell ref="K26:K27"/>
    <mergeCell ref="L26:L27"/>
    <mergeCell ref="M26:M27"/>
    <mergeCell ref="F28:G28"/>
    <mergeCell ref="H28:J28"/>
    <mergeCell ref="A22:A27"/>
    <mergeCell ref="E22:E23"/>
    <mergeCell ref="I24:I25"/>
    <mergeCell ref="J24:J25"/>
    <mergeCell ref="K24:K25"/>
    <mergeCell ref="L24:L25"/>
    <mergeCell ref="M24:M25"/>
    <mergeCell ref="D26:D27"/>
    <mergeCell ref="E26:E27"/>
    <mergeCell ref="F26:F27"/>
    <mergeCell ref="G26:G27"/>
    <mergeCell ref="H26:H27"/>
  </mergeCells>
  <phoneticPr fontId="2"/>
  <pageMargins left="0.75" right="0.75" top="1" bottom="1" header="0.51200000000000001"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教職員退職手当簡易計算シート</vt:lpstr>
      <vt:lpstr>定年前早期退職者の給料月額の割増率表</vt:lpstr>
      <vt:lpstr>支給率表</vt:lpstr>
      <vt:lpstr>調整額表</vt:lpstr>
    </vt:vector>
  </TitlesOfParts>
  <Company>徳島県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徳島県</cp:lastModifiedBy>
  <cp:lastPrinted>2021-05-07T06:40:11Z</cp:lastPrinted>
  <dcterms:created xsi:type="dcterms:W3CDTF">2012-12-20T04:23:03Z</dcterms:created>
  <dcterms:modified xsi:type="dcterms:W3CDTF">2021-05-07T11:07:24Z</dcterms:modified>
</cp:coreProperties>
</file>